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ustomer Service\SCHEDULE\2023\AUGUST 2023\"/>
    </mc:Choice>
  </mc:AlternateContent>
  <xr:revisionPtr revIDLastSave="0" documentId="13_ncr:1_{B62D06FB-BA70-4604-A5E7-03F603981AFC}" xr6:coauthVersionLast="47" xr6:coauthVersionMax="47" xr10:uidLastSave="{00000000-0000-0000-0000-000000000000}"/>
  <bookViews>
    <workbookView xWindow="-120" yWindow="-120" windowWidth="29040" windowHeight="15840" tabRatio="748" activeTab="4" xr2:uid="{4DB5C4A1-ADAD-4460-8FB6-10B61DDAA718}"/>
  </bookViews>
  <sheets>
    <sheet name="MENU" sheetId="1" r:id="rId1"/>
    <sheet name="AEU7-EU &amp; MED DIRECT-TCTT" sheetId="2" r:id="rId2"/>
    <sheet name="AEU6-EU DIRECT" sheetId="8" r:id="rId3"/>
    <sheet name="NORTH EUROPE via SIN" sheetId="3" r:id="rId4"/>
    <sheet name="MED-ADRIATIC SEA-BLACK SEA" sheetId="4" r:id="rId5"/>
    <sheet name="EU via ROT&amp;HAM" sheetId="5" r:id="rId6"/>
    <sheet name="MED non base port" sheetId="6" r:id="rId7"/>
    <sheet name="FEEDER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4" l="1"/>
  <c r="H15" i="4"/>
  <c r="H20" i="4" s="1"/>
  <c r="H15" i="3" l="1"/>
  <c r="G12" i="8" l="1"/>
  <c r="F12" i="8"/>
  <c r="E12" i="8"/>
  <c r="D12" i="8"/>
  <c r="C13" i="8"/>
  <c r="C14" i="8" s="1"/>
  <c r="H14" i="4"/>
  <c r="R14" i="4" s="1"/>
  <c r="L12" i="4"/>
  <c r="X11" i="4"/>
  <c r="S9" i="4"/>
  <c r="L8" i="4"/>
  <c r="H17" i="3"/>
  <c r="I17" i="3" s="1"/>
  <c r="H16" i="3"/>
  <c r="J16" i="3" s="1"/>
  <c r="H20" i="3"/>
  <c r="H14" i="3"/>
  <c r="H19" i="3" s="1"/>
  <c r="H13" i="3"/>
  <c r="O13" i="3" s="1"/>
  <c r="K12" i="3"/>
  <c r="J12" i="3"/>
  <c r="I12" i="3"/>
  <c r="S11" i="3"/>
  <c r="Q11" i="3"/>
  <c r="J11" i="3"/>
  <c r="I11" i="3"/>
  <c r="R10" i="3"/>
  <c r="P10" i="3"/>
  <c r="K10" i="3"/>
  <c r="I10" i="3"/>
  <c r="K9" i="3"/>
  <c r="J9" i="3"/>
  <c r="I9" i="3"/>
  <c r="O8" i="3"/>
  <c r="N8" i="3"/>
  <c r="M8" i="3"/>
  <c r="L8" i="3"/>
  <c r="C13" i="2"/>
  <c r="I13" i="2" s="1"/>
  <c r="I12" i="2"/>
  <c r="G12" i="2"/>
  <c r="F12" i="2"/>
  <c r="E12" i="2"/>
  <c r="D12" i="2"/>
  <c r="J17" i="3" l="1"/>
  <c r="H22" i="3"/>
  <c r="K22" i="3" s="1"/>
  <c r="J11" i="4"/>
  <c r="H16" i="4"/>
  <c r="J16" i="4" s="1"/>
  <c r="V11" i="4"/>
  <c r="Q9" i="4"/>
  <c r="R9" i="4"/>
  <c r="T9" i="4"/>
  <c r="P9" i="4"/>
  <c r="U9" i="4"/>
  <c r="H27" i="3"/>
  <c r="H32" i="3" s="1"/>
  <c r="J32" i="3" s="1"/>
  <c r="K17" i="3"/>
  <c r="Q16" i="3"/>
  <c r="H21" i="3"/>
  <c r="H26" i="3" s="1"/>
  <c r="M13" i="3"/>
  <c r="N13" i="3"/>
  <c r="H18" i="3"/>
  <c r="O18" i="3" s="1"/>
  <c r="L13" i="3"/>
  <c r="F13" i="2"/>
  <c r="C14" i="2"/>
  <c r="C15" i="2" s="1"/>
  <c r="C16" i="2" s="1"/>
  <c r="G14" i="8"/>
  <c r="E14" i="8"/>
  <c r="C15" i="8"/>
  <c r="F14" i="8"/>
  <c r="D14" i="8"/>
  <c r="E13" i="8"/>
  <c r="G13" i="8"/>
  <c r="D13" i="8"/>
  <c r="F13" i="8"/>
  <c r="M8" i="4"/>
  <c r="M12" i="4"/>
  <c r="S14" i="4"/>
  <c r="I12" i="4"/>
  <c r="T14" i="4"/>
  <c r="K8" i="4"/>
  <c r="W11" i="4"/>
  <c r="K12" i="4"/>
  <c r="H13" i="4"/>
  <c r="Q14" i="4"/>
  <c r="U14" i="4"/>
  <c r="H19" i="4"/>
  <c r="J8" i="4"/>
  <c r="O8" i="4"/>
  <c r="N12" i="4"/>
  <c r="P14" i="4"/>
  <c r="H24" i="3"/>
  <c r="H29" i="3" s="1"/>
  <c r="J29" i="3" s="1"/>
  <c r="K19" i="3"/>
  <c r="J19" i="3"/>
  <c r="I19" i="3"/>
  <c r="R20" i="3"/>
  <c r="H25" i="3"/>
  <c r="H30" i="3" s="1"/>
  <c r="R30" i="3" s="1"/>
  <c r="P20" i="3"/>
  <c r="K20" i="3"/>
  <c r="I20" i="3"/>
  <c r="R15" i="3"/>
  <c r="I14" i="3"/>
  <c r="I15" i="3"/>
  <c r="S16" i="3"/>
  <c r="J14" i="3"/>
  <c r="K15" i="3"/>
  <c r="I16" i="3"/>
  <c r="I22" i="3"/>
  <c r="K14" i="3"/>
  <c r="P15" i="3"/>
  <c r="E15" i="2"/>
  <c r="G13" i="2"/>
  <c r="D13" i="2"/>
  <c r="H13" i="2"/>
  <c r="E13" i="2"/>
  <c r="F14" i="2"/>
  <c r="X16" i="4" l="1"/>
  <c r="V16" i="4"/>
  <c r="I32" i="3"/>
  <c r="D14" i="2"/>
  <c r="E14" i="2"/>
  <c r="H15" i="2"/>
  <c r="I29" i="3"/>
  <c r="K29" i="3"/>
  <c r="K32" i="3"/>
  <c r="J26" i="3"/>
  <c r="H31" i="3"/>
  <c r="J21" i="3"/>
  <c r="I21" i="3"/>
  <c r="S21" i="3"/>
  <c r="Q21" i="3"/>
  <c r="I26" i="3"/>
  <c r="P30" i="3"/>
  <c r="K30" i="3"/>
  <c r="I30" i="3"/>
  <c r="G15" i="2"/>
  <c r="D15" i="2"/>
  <c r="I15" i="2"/>
  <c r="K27" i="3"/>
  <c r="I27" i="3"/>
  <c r="J22" i="3"/>
  <c r="J27" i="3"/>
  <c r="Q26" i="3"/>
  <c r="H21" i="4"/>
  <c r="W16" i="4"/>
  <c r="S26" i="3"/>
  <c r="L18" i="3"/>
  <c r="H23" i="3"/>
  <c r="H28" i="3" s="1"/>
  <c r="N18" i="3"/>
  <c r="M18" i="3"/>
  <c r="I14" i="2"/>
  <c r="H14" i="2"/>
  <c r="F15" i="2"/>
  <c r="G14" i="2"/>
  <c r="D15" i="8"/>
  <c r="C16" i="8"/>
  <c r="G15" i="8"/>
  <c r="F15" i="8"/>
  <c r="E15" i="8"/>
  <c r="O13" i="4"/>
  <c r="J13" i="4"/>
  <c r="M13" i="4"/>
  <c r="L13" i="4"/>
  <c r="H18" i="4"/>
  <c r="K13" i="4"/>
  <c r="I10" i="4"/>
  <c r="N17" i="4"/>
  <c r="I17" i="4"/>
  <c r="L17" i="4"/>
  <c r="M17" i="4"/>
  <c r="H22" i="4"/>
  <c r="H27" i="4" s="1"/>
  <c r="H32" i="4" s="1"/>
  <c r="K17" i="4"/>
  <c r="T19" i="4"/>
  <c r="P19" i="4"/>
  <c r="H24" i="4"/>
  <c r="H29" i="4" s="1"/>
  <c r="S19" i="4"/>
  <c r="R19" i="4"/>
  <c r="U19" i="4"/>
  <c r="Q19" i="4"/>
  <c r="I25" i="3"/>
  <c r="R25" i="3"/>
  <c r="P25" i="3"/>
  <c r="K25" i="3"/>
  <c r="I24" i="3"/>
  <c r="K24" i="3"/>
  <c r="J24" i="3"/>
  <c r="H16" i="2"/>
  <c r="D16" i="2"/>
  <c r="I16" i="2"/>
  <c r="G16" i="2"/>
  <c r="E16" i="2"/>
  <c r="F16" i="2"/>
  <c r="R29" i="4" l="1"/>
  <c r="P29" i="4"/>
  <c r="U29" i="4"/>
  <c r="Q29" i="4"/>
  <c r="T29" i="4"/>
  <c r="S29" i="4"/>
  <c r="N32" i="4"/>
  <c r="I32" i="4"/>
  <c r="L32" i="4"/>
  <c r="K32" i="4"/>
  <c r="M32" i="4"/>
  <c r="I31" i="3"/>
  <c r="J31" i="3"/>
  <c r="S31" i="3"/>
  <c r="Q31" i="3"/>
  <c r="L28" i="3"/>
  <c r="N28" i="3"/>
  <c r="M28" i="3"/>
  <c r="O28" i="3"/>
  <c r="H26" i="4"/>
  <c r="H31" i="4" s="1"/>
  <c r="V21" i="4"/>
  <c r="X21" i="4"/>
  <c r="J21" i="4"/>
  <c r="W21" i="4"/>
  <c r="M23" i="3"/>
  <c r="N23" i="3"/>
  <c r="L23" i="3"/>
  <c r="O23" i="3"/>
  <c r="E16" i="8"/>
  <c r="F16" i="8"/>
  <c r="D16" i="8"/>
  <c r="G16" i="8"/>
  <c r="I15" i="4"/>
  <c r="R24" i="4"/>
  <c r="T24" i="4"/>
  <c r="S24" i="4"/>
  <c r="U24" i="4"/>
  <c r="Q24" i="4"/>
  <c r="P24" i="4"/>
  <c r="L22" i="4"/>
  <c r="I22" i="4"/>
  <c r="K22" i="4"/>
  <c r="N22" i="4"/>
  <c r="M22" i="4"/>
  <c r="L18" i="4"/>
  <c r="O18" i="4"/>
  <c r="H23" i="4"/>
  <c r="H28" i="4" s="1"/>
  <c r="K18" i="4"/>
  <c r="J18" i="4"/>
  <c r="M18" i="4"/>
  <c r="V31" i="4" l="1"/>
  <c r="J31" i="4"/>
  <c r="X31" i="4"/>
  <c r="W31" i="4"/>
  <c r="O28" i="4"/>
  <c r="J28" i="4"/>
  <c r="K28" i="4"/>
  <c r="M28" i="4"/>
  <c r="L28" i="4"/>
  <c r="X26" i="4"/>
  <c r="V26" i="4"/>
  <c r="W26" i="4"/>
  <c r="J26" i="4"/>
  <c r="N27" i="4"/>
  <c r="I27" i="4"/>
  <c r="M27" i="4"/>
  <c r="L27" i="4"/>
  <c r="K27" i="4"/>
  <c r="O23" i="4"/>
  <c r="J23" i="4"/>
  <c r="L23" i="4"/>
  <c r="M23" i="4"/>
  <c r="K23" i="4"/>
  <c r="H25" i="4"/>
  <c r="H30" i="4" s="1"/>
  <c r="I30" i="4" s="1"/>
  <c r="I20" i="4"/>
  <c r="I2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guxd/Gu XiaoDan(ETD)</author>
  </authors>
  <commentList>
    <comment ref="B92" authorId="0" shapeId="0" xr:uid="{5E677C83-6742-46D5-823C-3AD8312359CD}">
      <text>
        <r>
          <rPr>
            <b/>
            <sz val="9"/>
            <color indexed="81"/>
            <rFont val="宋体"/>
            <family val="3"/>
            <charset val="134"/>
          </rPr>
          <t>guxd/Gu XiaoDan(ETD):</t>
        </r>
        <r>
          <rPr>
            <sz val="9"/>
            <color indexed="81"/>
            <rFont val="宋体"/>
            <family val="3"/>
            <charset val="134"/>
          </rPr>
          <t xml:space="preserve">
except SHA/NGB/YTN/XMN</t>
        </r>
      </text>
    </comment>
    <comment ref="C92" authorId="0" shapeId="0" xr:uid="{32201E98-5240-480A-BD15-1CFF2F5DB1FC}">
      <text>
        <r>
          <rPr>
            <b/>
            <sz val="9"/>
            <color indexed="81"/>
            <rFont val="宋体"/>
            <family val="3"/>
            <charset val="134"/>
          </rPr>
          <t>guxd/Gu XiaoDan(ETD):</t>
        </r>
        <r>
          <rPr>
            <sz val="9"/>
            <color indexed="81"/>
            <rFont val="宋体"/>
            <family val="3"/>
            <charset val="134"/>
          </rPr>
          <t xml:space="preserve">
except SHA/NGB/YTN/XMN</t>
        </r>
      </text>
    </comment>
    <comment ref="D92" authorId="0" shapeId="0" xr:uid="{71181430-378E-47E3-B6BD-933ECD01D7E8}">
      <text>
        <r>
          <rPr>
            <b/>
            <sz val="9"/>
            <color indexed="81"/>
            <rFont val="宋体"/>
            <family val="3"/>
            <charset val="134"/>
          </rPr>
          <t>guxd/Gu XiaoDan(ETD):</t>
        </r>
        <r>
          <rPr>
            <sz val="9"/>
            <color indexed="81"/>
            <rFont val="宋体"/>
            <family val="3"/>
            <charset val="134"/>
          </rPr>
          <t xml:space="preserve">
except SHA/NGB/YTN/XMN</t>
        </r>
      </text>
    </comment>
    <comment ref="E92" authorId="0" shapeId="0" xr:uid="{864CDD75-C863-4B58-A8DE-FFE00E9BEE64}">
      <text>
        <r>
          <rPr>
            <b/>
            <sz val="9"/>
            <color indexed="81"/>
            <rFont val="宋体"/>
            <family val="3"/>
            <charset val="134"/>
          </rPr>
          <t>guxd/Gu XiaoDan(ETD):</t>
        </r>
        <r>
          <rPr>
            <sz val="9"/>
            <color indexed="81"/>
            <rFont val="宋体"/>
            <family val="3"/>
            <charset val="134"/>
          </rPr>
          <t xml:space="preserve">
except SHA/NGB/YTN/XMN</t>
        </r>
      </text>
    </comment>
    <comment ref="F92" authorId="0" shapeId="0" xr:uid="{6A7150E2-63CF-47BB-821C-27C462CB938F}">
      <text>
        <r>
          <rPr>
            <b/>
            <sz val="9"/>
            <color indexed="81"/>
            <rFont val="宋体"/>
            <family val="3"/>
            <charset val="134"/>
          </rPr>
          <t>guxd/Gu XiaoDan(ETD):</t>
        </r>
        <r>
          <rPr>
            <sz val="9"/>
            <color indexed="81"/>
            <rFont val="宋体"/>
            <family val="3"/>
            <charset val="134"/>
          </rPr>
          <t xml:space="preserve">
except SHA/NGB/YTN/XMN</t>
        </r>
      </text>
    </comment>
    <comment ref="G92" authorId="0" shapeId="0" xr:uid="{765348E6-ABDF-4F97-8B04-7E8948C8FA46}">
      <text>
        <r>
          <rPr>
            <b/>
            <sz val="9"/>
            <color indexed="81"/>
            <rFont val="宋体"/>
            <family val="3"/>
            <charset val="134"/>
          </rPr>
          <t>guxd/Gu XiaoDan(ETD):</t>
        </r>
        <r>
          <rPr>
            <sz val="9"/>
            <color indexed="81"/>
            <rFont val="宋体"/>
            <family val="3"/>
            <charset val="134"/>
          </rPr>
          <t xml:space="preserve">
except SHA/NGB/YTN/XMN</t>
        </r>
      </text>
    </comment>
    <comment ref="G95" authorId="0" shapeId="0" xr:uid="{F4D46E74-59A9-4E59-92E2-7ECCF5DA1F87}">
      <text>
        <r>
          <rPr>
            <b/>
            <sz val="9"/>
            <color indexed="81"/>
            <rFont val="宋体"/>
            <family val="3"/>
            <charset val="134"/>
          </rPr>
          <t>guxd/Gu XiaoDan(ETD):</t>
        </r>
        <r>
          <rPr>
            <sz val="9"/>
            <color indexed="81"/>
            <rFont val="宋体"/>
            <family val="3"/>
            <charset val="134"/>
          </rPr>
          <t xml:space="preserve">
For CMB export only</t>
        </r>
      </text>
    </comment>
  </commentList>
</comments>
</file>

<file path=xl/sharedStrings.xml><?xml version="1.0" encoding="utf-8"?>
<sst xmlns="http://schemas.openxmlformats.org/spreadsheetml/2006/main" count="1888" uniqueCount="514">
  <si>
    <t>COSCO SHIPPING LINES (VIETNAM)</t>
  </si>
  <si>
    <t>EUROPE SERVICE</t>
  </si>
  <si>
    <t>CLICK HERE</t>
  </si>
  <si>
    <t>EU &amp; MED DIRECT-TCTT (PIRAEUS, HAMBURG, ROTTERDAM, ZEEBRUGGE,FELIXSTOWE)</t>
  </si>
  <si>
    <t>NORTH EUROPE VIA SIN ( FELIXSTOWE, HAMBURG , ROTTERDAM, ANTWERP, SOUTHAMPTON, DUNKIRK, GDANSK, ALGECIRAS/ Wilhelmshaven)</t>
  </si>
  <si>
    <t>EUROPE via ROTTERDAM &amp; HAMBURG</t>
  </si>
  <si>
    <t>MEDITERRANEAN + ADRIATIC SEA + BLACK SEA SERVICE</t>
  </si>
  <si>
    <t>MED + ADRIATIC SEA + BLACK SEA SERVICE (PIRAEUS, GENOA, FOS, MALTA, LA SPEZIA, BARCELONA,VALENCIA, PORT SAID, BEIRUT,EVYAP,CONSTANZA, ODESSA, VENICE, KOPER, TRIESTE,...)</t>
  </si>
  <si>
    <t>MED NON BASE PORTS</t>
  </si>
  <si>
    <r>
      <rPr>
        <b/>
        <u/>
        <sz val="14"/>
        <rFont val="Arial"/>
        <family val="2"/>
      </rPr>
      <t>For booking inquiries, please contact :</t>
    </r>
    <r>
      <rPr>
        <b/>
        <sz val="14"/>
        <rFont val="Arial"/>
        <family val="2"/>
      </rPr>
      <t xml:space="preserve"> sgn.oth.cus@coscon.com</t>
    </r>
  </si>
  <si>
    <t xml:space="preserve">TEL : 84.8.38290000        FAX : 84.8. 39307268 </t>
  </si>
  <si>
    <t>WEBSITE: WWW.COSCON.COM</t>
  </si>
  <si>
    <t xml:space="preserve"> COSCO SHIPPING LINES (VIETNAM)</t>
  </si>
  <si>
    <t>AEU7 - EU &amp; MED DIRECT CAIMEP (Gemalink)</t>
  </si>
  <si>
    <t>EVERY THU</t>
  </si>
  <si>
    <t>BACK TO MENU</t>
  </si>
  <si>
    <t>VESSEL NAME</t>
  </si>
  <si>
    <t xml:space="preserve">VOYAGE 
NUMBER </t>
  </si>
  <si>
    <t>ETD (THU)</t>
  </si>
  <si>
    <t>ETA</t>
  </si>
  <si>
    <t>CAIMEP (GML)</t>
  </si>
  <si>
    <t>PIRAEUS
(17days) PIR01</t>
  </si>
  <si>
    <t>HAMBURG
(26days) 
HAM01</t>
  </si>
  <si>
    <t>ROTTERDAM
(29days) RTM06</t>
  </si>
  <si>
    <t>ZEEBRUGGE
(31days) 
ZEE03</t>
  </si>
  <si>
    <t>FELIXSTOWE
(32days) FXT02</t>
  </si>
  <si>
    <t>VALENCIA
(36days) FXT02</t>
  </si>
  <si>
    <t>BLANK</t>
  </si>
  <si>
    <t>Remarks for closing time:</t>
  </si>
  <si>
    <r>
      <rPr>
        <b/>
        <sz val="12"/>
        <color rgb="FFFF0000"/>
        <rFont val="Arial"/>
        <family val="2"/>
      </rPr>
      <t>19:00 TUE</t>
    </r>
    <r>
      <rPr>
        <b/>
        <sz val="12"/>
        <color rgb="FF0000FF"/>
        <rFont val="Arial"/>
        <family val="2"/>
      </rPr>
      <t xml:space="preserve"> at, PHUC LONG, DONG NAI, CATLAI, TANAMEXCO, TAN CANG LONG BINH, SOWATCO, CAT LAI GIANG NAM, PHUOC LONG 3, TRANSIMEX, SOTRANS</t>
    </r>
  </si>
  <si>
    <r>
      <rPr>
        <b/>
        <sz val="12"/>
        <color rgb="FFFF0000"/>
        <rFont val="Arial"/>
        <family val="2"/>
      </rPr>
      <t>21:00 WED</t>
    </r>
    <r>
      <rPr>
        <b/>
        <sz val="12"/>
        <color rgb="FF0000FF"/>
        <rFont val="Arial"/>
        <family val="2"/>
      </rPr>
      <t xml:space="preserve"> at GML</t>
    </r>
  </si>
  <si>
    <r>
      <t xml:space="preserve">SI/VGM CUT OFF </t>
    </r>
    <r>
      <rPr>
        <b/>
        <sz val="12"/>
        <color rgb="FFFF0000"/>
        <rFont val="Arial"/>
        <family val="2"/>
      </rPr>
      <t>10:00 MON</t>
    </r>
  </si>
  <si>
    <r>
      <t xml:space="preserve">For rate inquiries, please contact : </t>
    </r>
    <r>
      <rPr>
        <b/>
        <u/>
        <sz val="12"/>
        <color indexed="12"/>
        <rFont val="Arial"/>
        <family val="2"/>
      </rPr>
      <t>msdsgn@coscon.com</t>
    </r>
  </si>
  <si>
    <r>
      <t xml:space="preserve">For booking inquiries, please contact : </t>
    </r>
    <r>
      <rPr>
        <b/>
        <u/>
        <sz val="12"/>
        <color indexed="12"/>
        <rFont val="Arial"/>
        <family val="2"/>
      </rPr>
      <t>sgn.oth.cus@coscon.com</t>
    </r>
  </si>
  <si>
    <t xml:space="preserve">NORTH EUROPE SERVICE  </t>
  </si>
  <si>
    <t>FEEDER
(VTS - VSX - IHX)</t>
  </si>
  <si>
    <t>ETD</t>
  </si>
  <si>
    <t>INTENDED CONNECTING VESSEL</t>
  </si>
  <si>
    <t>ETA
SIN</t>
  </si>
  <si>
    <t>ETA POD</t>
  </si>
  <si>
    <t>POL</t>
  </si>
  <si>
    <t>CAT LAI</t>
  </si>
  <si>
    <t>SIN (2 days)</t>
  </si>
  <si>
    <t>ROTTERDAM</t>
  </si>
  <si>
    <t>HAMBURG</t>
  </si>
  <si>
    <t xml:space="preserve">ANTWERP </t>
  </si>
  <si>
    <t>FELIXSTOWE</t>
  </si>
  <si>
    <t>ZEEBRUGGE</t>
  </si>
  <si>
    <t>GDANSK</t>
  </si>
  <si>
    <t>Wilhelmshaven</t>
  </si>
  <si>
    <t>LE HAVRE</t>
  </si>
  <si>
    <t>DUNKIRK</t>
  </si>
  <si>
    <t>ALGECIRAS</t>
  </si>
  <si>
    <t>SOUTHAMPTON</t>
  </si>
  <si>
    <t>-</t>
  </si>
  <si>
    <t>AEU1</t>
  </si>
  <si>
    <t>AEU9</t>
  </si>
  <si>
    <t>SAN LORENZO</t>
  </si>
  <si>
    <t>AEU6</t>
  </si>
  <si>
    <t>AEU2</t>
  </si>
  <si>
    <t>CSCL LIMA</t>
  </si>
  <si>
    <t>AEU3</t>
  </si>
  <si>
    <t>CAPE FAWLEY</t>
  </si>
  <si>
    <t>SINAR SUNDA</t>
  </si>
  <si>
    <t>143S</t>
  </si>
  <si>
    <t xml:space="preserve">08:00 AM SAT in CAT LAI (SUN Feeder) </t>
  </si>
  <si>
    <t>10:00 AM SUN in CAT LAI</t>
  </si>
  <si>
    <t>07:00 AM SUN in CAT LAI</t>
  </si>
  <si>
    <r>
      <t xml:space="preserve">For rate inquiries, please contact : </t>
    </r>
    <r>
      <rPr>
        <b/>
        <u/>
        <sz val="14"/>
        <color indexed="12"/>
        <rFont val="Arial"/>
        <family val="2"/>
      </rPr>
      <t>msdsgn@coscon.com</t>
    </r>
  </si>
  <si>
    <r>
      <t xml:space="preserve">For booking inquiries, please contact : </t>
    </r>
    <r>
      <rPr>
        <b/>
        <u/>
        <sz val="14"/>
        <color indexed="12"/>
        <rFont val="Arial"/>
        <family val="2"/>
      </rPr>
      <t>sgn.oth.cus@coscon.com</t>
    </r>
  </si>
  <si>
    <t>MEDITERRANEAN + ADRIATIC SEA + BLACK SEA</t>
  </si>
  <si>
    <t>PIRAEUS</t>
  </si>
  <si>
    <t>MALTA
(CY-FO)</t>
  </si>
  <si>
    <t>GENOA</t>
  </si>
  <si>
    <t>FOS</t>
  </si>
  <si>
    <t>VALENCIA</t>
  </si>
  <si>
    <t>LA SPEZIA</t>
  </si>
  <si>
    <t>BARCELONA</t>
  </si>
  <si>
    <t>PORT SAID (W)</t>
  </si>
  <si>
    <t>BEIRUT</t>
  </si>
  <si>
    <t>EVYAP
(IZMIT)</t>
  </si>
  <si>
    <t>ISTANBUL
(Kumport)</t>
  </si>
  <si>
    <t>CONSTANZA</t>
  </si>
  <si>
    <t>ODESSA</t>
  </si>
  <si>
    <t>KOPER</t>
  </si>
  <si>
    <t>TRIESTE</t>
  </si>
  <si>
    <t>RIJEKA</t>
  </si>
  <si>
    <t>VENICE</t>
  </si>
  <si>
    <t>AEM2</t>
  </si>
  <si>
    <t>AEM3</t>
  </si>
  <si>
    <t>AEM6</t>
  </si>
  <si>
    <t>AEM1</t>
  </si>
  <si>
    <t>025W</t>
  </si>
  <si>
    <t>Non-Direct calling ports in Europe</t>
    <phoneticPr fontId="0" type="noConversion"/>
  </si>
  <si>
    <t>WEST BOUND Arbitraries ex Far East via EU basic ports</t>
  </si>
  <si>
    <t>All in US$</t>
  </si>
  <si>
    <t>transhipment ports</t>
  </si>
  <si>
    <t>Destination :</t>
  </si>
  <si>
    <t>AEU1</t>
    <phoneticPr fontId="0" type="noConversion"/>
  </si>
  <si>
    <t>AEU2</t>
    <phoneticPr fontId="0" type="noConversion"/>
  </si>
  <si>
    <t>AEU3</t>
    <phoneticPr fontId="0" type="noConversion"/>
  </si>
  <si>
    <t>AEU5</t>
    <phoneticPr fontId="0" type="noConversion"/>
  </si>
  <si>
    <t>AEU6</t>
    <phoneticPr fontId="0" type="noConversion"/>
  </si>
  <si>
    <t>AEU7</t>
    <phoneticPr fontId="0" type="noConversion"/>
  </si>
  <si>
    <t>AEU9</t>
    <phoneticPr fontId="0" type="noConversion"/>
  </si>
  <si>
    <t>EPIC1</t>
    <phoneticPr fontId="0" type="noConversion"/>
  </si>
  <si>
    <t>EPIC2</t>
    <phoneticPr fontId="0" type="noConversion"/>
  </si>
  <si>
    <t>EPIC3(IEX)</t>
    <phoneticPr fontId="0" type="noConversion"/>
  </si>
  <si>
    <t>CY at</t>
  </si>
  <si>
    <t>GERMANY</t>
  </si>
  <si>
    <t>Via Rotterdam</t>
    <phoneticPr fontId="0" type="noConversion"/>
  </si>
  <si>
    <t>via Hamburg</t>
  </si>
  <si>
    <t>Bremerhaven</t>
    <phoneticPr fontId="0" type="noConversion"/>
  </si>
  <si>
    <t>via Wilhelmshaven</t>
    <phoneticPr fontId="0" type="noConversion"/>
  </si>
  <si>
    <t>Bremen</t>
    <phoneticPr fontId="0" type="noConversion"/>
  </si>
  <si>
    <t>via Rotterdam</t>
  </si>
  <si>
    <t>Duisburg</t>
    <phoneticPr fontId="0" type="noConversion"/>
  </si>
  <si>
    <t>via Zeebrugge</t>
    <phoneticPr fontId="0" type="noConversion"/>
  </si>
  <si>
    <t>Neuss CY upto 16.5t to gross by rail</t>
    <phoneticPr fontId="0" type="noConversion"/>
  </si>
  <si>
    <t>Neuss CY 20t upto 32t to gross by rail</t>
    <phoneticPr fontId="0" type="noConversion"/>
  </si>
  <si>
    <t>NETHERLAND</t>
    <phoneticPr fontId="0" type="noConversion"/>
  </si>
  <si>
    <t>Moerdijk</t>
    <phoneticPr fontId="0" type="noConversion"/>
  </si>
  <si>
    <t>Venlo CY</t>
    <phoneticPr fontId="0" type="noConversion"/>
  </si>
  <si>
    <t xml:space="preserve">Amsterdam CY </t>
    <phoneticPr fontId="0" type="noConversion"/>
  </si>
  <si>
    <t>DENMARK</t>
    <phoneticPr fontId="0" type="noConversion"/>
  </si>
  <si>
    <t xml:space="preserve">via Hamburg </t>
  </si>
  <si>
    <t xml:space="preserve">via Hamburg </t>
    <phoneticPr fontId="0" type="noConversion"/>
  </si>
  <si>
    <t>no standard service*</t>
    <phoneticPr fontId="0" type="noConversion"/>
  </si>
  <si>
    <t>via Hamburg</t>
    <phoneticPr fontId="0" type="noConversion"/>
  </si>
  <si>
    <t>Copenhagen</t>
    <phoneticPr fontId="0" type="noConversion"/>
  </si>
  <si>
    <t>Aarhus</t>
    <phoneticPr fontId="0" type="noConversion"/>
  </si>
  <si>
    <t>Fredericia</t>
    <phoneticPr fontId="0" type="noConversion"/>
  </si>
  <si>
    <t>Kalundborg</t>
    <phoneticPr fontId="0" type="noConversion"/>
  </si>
  <si>
    <t>Copenhagen 20‘ gross weight&gt;20 ton</t>
    <phoneticPr fontId="0" type="noConversion"/>
  </si>
  <si>
    <t>Aarhus 20‘ gross weight&gt;20 ton</t>
    <phoneticPr fontId="0" type="noConversion"/>
  </si>
  <si>
    <t>Fredericia 20‘ gross weight&gt;20 ton</t>
    <phoneticPr fontId="0" type="noConversion"/>
  </si>
  <si>
    <t>Kalundborg 20‘ gross weight&gt;20 ton</t>
    <phoneticPr fontId="0" type="noConversion"/>
  </si>
  <si>
    <t>SWEDEN</t>
  </si>
  <si>
    <t>Stockholm</t>
    <phoneticPr fontId="0" type="noConversion"/>
  </si>
  <si>
    <t xml:space="preserve">Soedertaelje </t>
    <phoneticPr fontId="0" type="noConversion"/>
  </si>
  <si>
    <t>Gefle</t>
    <phoneticPr fontId="0" type="noConversion"/>
  </si>
  <si>
    <t>Ahus</t>
    <phoneticPr fontId="0" type="noConversion"/>
  </si>
  <si>
    <t>no standard service**</t>
    <phoneticPr fontId="0" type="noConversion"/>
  </si>
  <si>
    <t>Norrköping</t>
    <phoneticPr fontId="0" type="noConversion"/>
  </si>
  <si>
    <t>NORWAY</t>
  </si>
  <si>
    <t>Moss</t>
    <phoneticPr fontId="0" type="noConversion"/>
  </si>
  <si>
    <t>via Rotterdam</t>
    <phoneticPr fontId="0" type="noConversion"/>
  </si>
  <si>
    <t>Kristiansand</t>
    <phoneticPr fontId="0" type="noConversion"/>
  </si>
  <si>
    <t>Fredrikstad</t>
    <phoneticPr fontId="0" type="noConversion"/>
  </si>
  <si>
    <t>Larvik</t>
    <phoneticPr fontId="0" type="noConversion"/>
  </si>
  <si>
    <t>Brevik</t>
    <phoneticPr fontId="0" type="noConversion"/>
  </si>
  <si>
    <t>Tananger</t>
    <phoneticPr fontId="0" type="noConversion"/>
  </si>
  <si>
    <t>Haugesund</t>
    <phoneticPr fontId="0" type="noConversion"/>
  </si>
  <si>
    <t>Bergen</t>
    <phoneticPr fontId="0" type="noConversion"/>
  </si>
  <si>
    <t>Orkanger</t>
    <phoneticPr fontId="0" type="noConversion"/>
  </si>
  <si>
    <t>Aalesund</t>
    <phoneticPr fontId="0" type="noConversion"/>
  </si>
  <si>
    <t>Floroe</t>
    <phoneticPr fontId="0" type="noConversion"/>
  </si>
  <si>
    <t>Maaloey</t>
    <phoneticPr fontId="0" type="noConversion"/>
  </si>
  <si>
    <t>Gjemnes/Hoegset</t>
    <phoneticPr fontId="0" type="noConversion"/>
  </si>
  <si>
    <t>FINLAND</t>
  </si>
  <si>
    <t>Rauma</t>
    <phoneticPr fontId="0" type="noConversion"/>
  </si>
  <si>
    <t>Oulu</t>
    <phoneticPr fontId="0" type="noConversion"/>
  </si>
  <si>
    <t>Kemi</t>
    <phoneticPr fontId="0" type="noConversion"/>
  </si>
  <si>
    <t>POLAND</t>
  </si>
  <si>
    <t>Szczecin</t>
    <phoneticPr fontId="0" type="noConversion"/>
  </si>
  <si>
    <t>Via Gdansk</t>
    <phoneticPr fontId="0" type="noConversion"/>
  </si>
  <si>
    <r>
      <t>Gadki CY(20' gross weight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24 ton;40' gross weight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26 ton)</t>
    </r>
  </si>
  <si>
    <r>
      <t>Dabrowa Gornicza CY(20' gross weight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24 ton;40' gross weight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26 ton)</t>
    </r>
  </si>
  <si>
    <r>
      <t>Poznan CY(20' gross weight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24 ton;40' gross weight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26 ton)</t>
    </r>
  </si>
  <si>
    <r>
      <t>Gliwice CY(20' gross weight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24 ton;40' gross weight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26 ton)</t>
    </r>
  </si>
  <si>
    <r>
      <t>Brzeg Dolny CY(20' gross weight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24 ton;40' gross weight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26 ton)</t>
    </r>
  </si>
  <si>
    <t>ESTONIA</t>
    <phoneticPr fontId="0" type="noConversion"/>
  </si>
  <si>
    <t xml:space="preserve">via Rotterdam </t>
    <phoneticPr fontId="0" type="noConversion"/>
  </si>
  <si>
    <t>Muuga(Tallin)</t>
    <phoneticPr fontId="0" type="noConversion"/>
  </si>
  <si>
    <t>Muuga(Tallin) 20‘ gross weight&gt;20 ton</t>
    <phoneticPr fontId="0" type="noConversion"/>
  </si>
  <si>
    <t>RUSSIA</t>
  </si>
  <si>
    <t>Ust-Luga</t>
    <phoneticPr fontId="0" type="noConversion"/>
  </si>
  <si>
    <t>IRELAND</t>
    <phoneticPr fontId="0" type="noConversion"/>
  </si>
  <si>
    <t>Via Southampton</t>
    <phoneticPr fontId="0" type="noConversion"/>
  </si>
  <si>
    <t>Cork</t>
    <phoneticPr fontId="0" type="noConversion"/>
  </si>
  <si>
    <t>UK</t>
    <phoneticPr fontId="0" type="noConversion"/>
  </si>
  <si>
    <t>via Le Havre</t>
    <phoneticPr fontId="0" type="noConversion"/>
  </si>
  <si>
    <t>Belfast</t>
    <phoneticPr fontId="0" type="noConversion"/>
  </si>
  <si>
    <t>via Felixstowe</t>
    <phoneticPr fontId="0" type="noConversion"/>
  </si>
  <si>
    <t>Via Rotterdam</t>
  </si>
  <si>
    <t>via Antwerp</t>
    <phoneticPr fontId="0" type="noConversion"/>
  </si>
  <si>
    <t>Grangemouth CY</t>
    <phoneticPr fontId="0" type="noConversion"/>
  </si>
  <si>
    <t>Immingham CY</t>
    <phoneticPr fontId="0" type="noConversion"/>
  </si>
  <si>
    <t>South Shields</t>
  </si>
  <si>
    <t>PORTUGAL</t>
  </si>
  <si>
    <t xml:space="preserve">via Tangier
</t>
    <phoneticPr fontId="0" type="noConversion"/>
  </si>
  <si>
    <t>Leixoes</t>
    <phoneticPr fontId="0" type="noConversion"/>
  </si>
  <si>
    <t>Via Algeciras</t>
  </si>
  <si>
    <t>Lisbon</t>
    <phoneticPr fontId="0" type="noConversion"/>
  </si>
  <si>
    <t>Via Algeciras</t>
    <phoneticPr fontId="0" type="noConversion"/>
  </si>
  <si>
    <t>Lisbon</t>
  </si>
  <si>
    <t>SPAIN</t>
    <phoneticPr fontId="0" type="noConversion"/>
  </si>
  <si>
    <t>Via Zeebrugge</t>
    <phoneticPr fontId="0" type="noConversion"/>
  </si>
  <si>
    <t>Bilbao</t>
    <phoneticPr fontId="0" type="noConversion"/>
  </si>
  <si>
    <t>Vigo</t>
    <phoneticPr fontId="0" type="noConversion"/>
  </si>
  <si>
    <t>Gijon</t>
    <phoneticPr fontId="0" type="noConversion"/>
  </si>
  <si>
    <r>
      <t>ICELAND</t>
    </r>
    <r>
      <rPr>
        <sz val="11"/>
        <rFont val="Arial"/>
        <family val="2"/>
      </rPr>
      <t xml:space="preserve"> </t>
    </r>
  </si>
  <si>
    <t>Reykjavik</t>
    <phoneticPr fontId="0" type="noConversion"/>
  </si>
  <si>
    <t>SWITZERLAND by barge</t>
  </si>
  <si>
    <t>Basel CY</t>
    <phoneticPr fontId="0" type="noConversion"/>
  </si>
  <si>
    <t>Via Antwerp</t>
  </si>
  <si>
    <t>Via Zeebrugge</t>
  </si>
  <si>
    <t>Dublin</t>
    <phoneticPr fontId="0" type="noConversion"/>
  </si>
  <si>
    <t>Oslo</t>
    <phoneticPr fontId="0" type="noConversion"/>
  </si>
  <si>
    <t>Gothenburg</t>
    <phoneticPr fontId="0" type="noConversion"/>
  </si>
  <si>
    <t>Helsingborg</t>
    <phoneticPr fontId="0" type="noConversion"/>
  </si>
  <si>
    <t>via Gdansk</t>
    <phoneticPr fontId="0" type="noConversion"/>
  </si>
  <si>
    <t>Kotka</t>
    <phoneticPr fontId="0" type="noConversion"/>
  </si>
  <si>
    <t>Gdynia(GDY01 only)</t>
    <phoneticPr fontId="0" type="noConversion"/>
  </si>
  <si>
    <t>Klaipeda</t>
    <phoneticPr fontId="0" type="noConversion"/>
  </si>
  <si>
    <t>Antwerp</t>
    <phoneticPr fontId="0" type="noConversion"/>
  </si>
  <si>
    <t>Southampton</t>
    <phoneticPr fontId="0" type="noConversion"/>
  </si>
  <si>
    <t>ST Petersburg BRONKA LED41</t>
    <phoneticPr fontId="0" type="noConversion"/>
  </si>
  <si>
    <t>Korea Via SOU</t>
    <phoneticPr fontId="0" type="noConversion"/>
  </si>
  <si>
    <t>ST Petersburg  FCT LED01</t>
    <phoneticPr fontId="0" type="noConversion"/>
  </si>
  <si>
    <t>ST Petersburg CTSP LED08</t>
    <phoneticPr fontId="0" type="noConversion"/>
  </si>
  <si>
    <t>ST Petersburg CFP LED40</t>
    <phoneticPr fontId="0" type="noConversion"/>
  </si>
  <si>
    <t>Kaliningrad  KGD02</t>
    <phoneticPr fontId="0" type="noConversion"/>
  </si>
  <si>
    <t>Helsinki</t>
    <phoneticPr fontId="0" type="noConversion"/>
  </si>
  <si>
    <t>Riga</t>
    <phoneticPr fontId="0" type="noConversion"/>
  </si>
  <si>
    <t>non hazardous</t>
  </si>
  <si>
    <t>GEM</t>
  </si>
  <si>
    <t>GEM2</t>
  </si>
  <si>
    <t>IMEX</t>
  </si>
  <si>
    <t>AEU6</t>
    <phoneticPr fontId="0" type="noConversion"/>
  </si>
  <si>
    <t>AEU7</t>
  </si>
  <si>
    <t>COUNTRY</t>
  </si>
  <si>
    <t>PORT</t>
  </si>
  <si>
    <t>TERM</t>
  </si>
  <si>
    <t>T/S TERMINAL</t>
  </si>
  <si>
    <t>Piraeus</t>
    <phoneticPr fontId="0" type="noConversion"/>
  </si>
  <si>
    <t>Piraeus</t>
  </si>
  <si>
    <t>Algeria</t>
  </si>
  <si>
    <t>Alger</t>
    <phoneticPr fontId="0" type="noConversion"/>
  </si>
  <si>
    <t>CY-FO</t>
  </si>
  <si>
    <t>PIR01</t>
  </si>
  <si>
    <t>Valencia</t>
  </si>
  <si>
    <t>Oran</t>
  </si>
  <si>
    <t>VLC02</t>
  </si>
  <si>
    <t>Annaba</t>
  </si>
  <si>
    <t>VLC01/VLC02</t>
  </si>
  <si>
    <t>Skikda</t>
  </si>
  <si>
    <t>Libya</t>
  </si>
  <si>
    <t>Misurata</t>
  </si>
  <si>
    <t>PIR01</t>
    <phoneticPr fontId="0" type="noConversion"/>
  </si>
  <si>
    <t>Khoms</t>
  </si>
  <si>
    <t>Benghazi</t>
  </si>
  <si>
    <t>Tripoli</t>
  </si>
  <si>
    <t>Bulgaria</t>
  </si>
  <si>
    <t>Varna</t>
  </si>
  <si>
    <t>Malta</t>
  </si>
  <si>
    <t>Malta</t>
    <phoneticPr fontId="0" type="noConversion"/>
  </si>
  <si>
    <t>Port Said</t>
  </si>
  <si>
    <t>Egypt</t>
  </si>
  <si>
    <t>Damietta</t>
  </si>
  <si>
    <t>MLT01</t>
  </si>
  <si>
    <t>Port Said (West)</t>
    <phoneticPr fontId="0" type="noConversion"/>
  </si>
  <si>
    <t>Port Said (East)</t>
    <phoneticPr fontId="0" type="noConversion"/>
  </si>
  <si>
    <t>CY-FO</t>
    <phoneticPr fontId="0" type="noConversion"/>
  </si>
  <si>
    <t>PSD01</t>
    <phoneticPr fontId="0" type="noConversion"/>
  </si>
  <si>
    <t>Alexandria ( Old Port)</t>
  </si>
  <si>
    <t>PSD01/02</t>
  </si>
  <si>
    <t>Greece</t>
  </si>
  <si>
    <t>Thessaloniki</t>
  </si>
  <si>
    <t>La Spezia</t>
  </si>
  <si>
    <t>Italy</t>
  </si>
  <si>
    <t>Milan(by rail)</t>
  </si>
  <si>
    <t>CY-CY</t>
  </si>
  <si>
    <t>SPE01</t>
  </si>
  <si>
    <t>Rubiera(by rail)</t>
    <phoneticPr fontId="0" type="noConversion"/>
  </si>
  <si>
    <t>SPE01</t>
    <phoneticPr fontId="0" type="noConversion"/>
  </si>
  <si>
    <t>Padova(by rail)</t>
    <phoneticPr fontId="0" type="noConversion"/>
  </si>
  <si>
    <t>Bologna(by rail)</t>
    <phoneticPr fontId="0" type="noConversion"/>
  </si>
  <si>
    <t>Genoa</t>
    <phoneticPr fontId="0" type="noConversion"/>
  </si>
  <si>
    <t>Livorno</t>
    <phoneticPr fontId="0" type="noConversion"/>
  </si>
  <si>
    <t>GEO01/04</t>
    <phoneticPr fontId="0" type="noConversion"/>
  </si>
  <si>
    <t>Naples</t>
  </si>
  <si>
    <t>Ancona</t>
  </si>
  <si>
    <t>Venice</t>
  </si>
  <si>
    <t>Ravenna</t>
  </si>
  <si>
    <t xml:space="preserve">Vado Ligure </t>
    <phoneticPr fontId="0" type="noConversion"/>
  </si>
  <si>
    <t>Bari</t>
    <phoneticPr fontId="0" type="noConversion"/>
  </si>
  <si>
    <t>CY-CY</t>
    <phoneticPr fontId="0" type="noConversion"/>
  </si>
  <si>
    <t>Salerno</t>
    <phoneticPr fontId="0" type="noConversion"/>
  </si>
  <si>
    <t>PIR01</t>
    <phoneticPr fontId="0" type="noConversion"/>
  </si>
  <si>
    <t>Catania</t>
  </si>
  <si>
    <t>GEO01</t>
    <phoneticPr fontId="0" type="noConversion"/>
  </si>
  <si>
    <t>Albania</t>
    <phoneticPr fontId="0" type="noConversion"/>
  </si>
  <si>
    <t>Durres</t>
    <phoneticPr fontId="0" type="noConversion"/>
  </si>
  <si>
    <t>Barcelona</t>
  </si>
  <si>
    <t>Mauritania</t>
    <phoneticPr fontId="0" type="noConversion"/>
  </si>
  <si>
    <t>Nouadhibou</t>
  </si>
  <si>
    <t>VLC01</t>
    <phoneticPr fontId="0" type="noConversion"/>
  </si>
  <si>
    <t>Nouakchott</t>
  </si>
  <si>
    <t>Morocco</t>
  </si>
  <si>
    <t>Casablanca</t>
  </si>
  <si>
    <t>Tangier</t>
    <phoneticPr fontId="0" type="noConversion"/>
  </si>
  <si>
    <t>ALG03</t>
  </si>
  <si>
    <t>Agadir</t>
  </si>
  <si>
    <t>Russia</t>
  </si>
  <si>
    <t>Novorossiysk</t>
  </si>
  <si>
    <t>Spain</t>
  </si>
  <si>
    <t>Fuerteventura</t>
    <phoneticPr fontId="0" type="noConversion"/>
  </si>
  <si>
    <t>VLC01</t>
  </si>
  <si>
    <t>Barcelona</t>
    <phoneticPr fontId="0" type="noConversion"/>
  </si>
  <si>
    <t>Santa Cruz De Tenerife</t>
  </si>
  <si>
    <t>VLC01/BCN01</t>
    <phoneticPr fontId="0" type="noConversion"/>
  </si>
  <si>
    <t>Arrecife</t>
    <phoneticPr fontId="0" type="noConversion"/>
  </si>
  <si>
    <t>Algecirus</t>
  </si>
  <si>
    <t>Marin</t>
  </si>
  <si>
    <t>Las Palmas</t>
  </si>
  <si>
    <t>MADRID CY/CY ( by rail )</t>
  </si>
  <si>
    <t>VLC01/02</t>
  </si>
  <si>
    <t>ZARAGOZA CY/CY (by rail )</t>
  </si>
  <si>
    <t>BCN01</t>
  </si>
  <si>
    <t>Vigo</t>
  </si>
  <si>
    <t>ALG03/04</t>
  </si>
  <si>
    <t>MELILLA</t>
  </si>
  <si>
    <t>Portugal</t>
    <phoneticPr fontId="0" type="noConversion"/>
  </si>
  <si>
    <t>Leixoes</t>
    <phoneticPr fontId="0" type="noConversion"/>
  </si>
  <si>
    <t>ALG03</t>
    <phoneticPr fontId="0" type="noConversion"/>
  </si>
  <si>
    <t>Lisbon</t>
    <phoneticPr fontId="0" type="noConversion"/>
  </si>
  <si>
    <t>Syrian</t>
  </si>
  <si>
    <t>Lattakia</t>
  </si>
  <si>
    <t>Turkey</t>
  </si>
  <si>
    <t>Haydarpasa</t>
  </si>
  <si>
    <t>Izmir</t>
  </si>
  <si>
    <t>Gebze</t>
  </si>
  <si>
    <t>Gemlik</t>
  </si>
  <si>
    <t>Iskenderun</t>
  </si>
  <si>
    <t>Aliaga</t>
  </si>
  <si>
    <t>Kumport</t>
  </si>
  <si>
    <t>Georgia</t>
  </si>
  <si>
    <t>Poti</t>
  </si>
  <si>
    <t>IST04</t>
  </si>
  <si>
    <t>Cyprus</t>
  </si>
  <si>
    <t>Limassol</t>
  </si>
  <si>
    <t>Constantza</t>
    <phoneticPr fontId="0" type="noConversion"/>
  </si>
  <si>
    <t>Moldova</t>
    <phoneticPr fontId="0" type="noConversion"/>
  </si>
  <si>
    <t>Giurgiulesti</t>
    <phoneticPr fontId="0" type="noConversion"/>
  </si>
  <si>
    <t>CND03</t>
  </si>
  <si>
    <t>Constantza</t>
  </si>
  <si>
    <t>Romania</t>
    <phoneticPr fontId="0" type="noConversion"/>
  </si>
  <si>
    <t>Bucharest</t>
    <phoneticPr fontId="0" type="noConversion"/>
  </si>
  <si>
    <r>
      <t>Trade</t>
    </r>
    <r>
      <rPr>
        <b/>
        <sz val="11"/>
        <color indexed="9"/>
        <rFont val="Arial"/>
        <family val="2"/>
      </rPr>
      <t xml:space="preserve"> </t>
    </r>
  </si>
  <si>
    <r>
      <t>SERVICE CODE</t>
    </r>
    <r>
      <rPr>
        <b/>
        <sz val="11"/>
        <color indexed="9"/>
        <rFont val="Arial"/>
        <family val="2"/>
      </rPr>
      <t xml:space="preserve"> </t>
    </r>
  </si>
  <si>
    <r>
      <t>ROTATION</t>
    </r>
    <r>
      <rPr>
        <b/>
        <sz val="11"/>
        <color indexed="9"/>
        <rFont val="Arial"/>
        <family val="2"/>
      </rPr>
      <t xml:space="preserve"> </t>
    </r>
  </si>
  <si>
    <r>
      <t>AEU</t>
    </r>
    <r>
      <rPr>
        <b/>
        <sz val="11"/>
        <color indexed="8"/>
        <rFont val="Arial"/>
        <family val="2"/>
      </rPr>
      <t xml:space="preserve"> </t>
    </r>
  </si>
  <si>
    <r>
      <t>RFS</t>
    </r>
    <r>
      <rPr>
        <sz val="11"/>
        <color indexed="8"/>
        <rFont val="Arial"/>
        <family val="2"/>
      </rPr>
      <t xml:space="preserve"> </t>
    </r>
  </si>
  <si>
    <r>
      <t>ZEE03/Zeebrugge-RTM04/DDE-RTM10/RWG-LED08/St. PetersburgCTSP-LED01/St. PetersburgFCT-GDN02/Gdansk-ZEE03/Zeebrugge</t>
    </r>
    <r>
      <rPr>
        <sz val="11"/>
        <color indexed="8"/>
        <rFont val="Arial"/>
        <family val="2"/>
      </rPr>
      <t xml:space="preserve"> </t>
    </r>
  </si>
  <si>
    <r>
      <t>RFS2</t>
    </r>
    <r>
      <rPr>
        <sz val="11"/>
        <color indexed="8"/>
        <rFont val="Arial"/>
        <family val="2"/>
      </rPr>
      <t xml:space="preserve"> </t>
    </r>
  </si>
  <si>
    <r>
      <t>ANR07/GATEWAY--RTM10/RWG-RTM06/EUROMAX-CKL(T/S)-LED41-LED01-LED08-CKL(T/S)-ANR07/GATEWAY</t>
    </r>
    <r>
      <rPr>
        <sz val="11"/>
        <color indexed="8"/>
        <rFont val="Arial"/>
        <family val="2"/>
      </rPr>
      <t xml:space="preserve"> </t>
    </r>
  </si>
  <si>
    <r>
      <t>RFS3</t>
    </r>
    <r>
      <rPr>
        <sz val="11"/>
        <color indexed="8"/>
        <rFont val="Arial"/>
        <family val="2"/>
      </rPr>
      <t xml:space="preserve"> </t>
    </r>
  </si>
  <si>
    <r>
      <t>RTM06/04/10-HEL01/Helsinki-KTK01/Kotka-RTM06/04/10</t>
    </r>
    <r>
      <rPr>
        <sz val="11"/>
        <color indexed="8"/>
        <rFont val="Arial"/>
        <family val="2"/>
      </rPr>
      <t xml:space="preserve"> </t>
    </r>
  </si>
  <si>
    <t xml:space="preserve">RFS4 </t>
  </si>
  <si>
    <t xml:space="preserve">RTM06/EMX–SOU01/Southampton–LED41/Bronka–KTK01/Kotka–RTM06/EMX </t>
  </si>
  <si>
    <r>
      <t>PFX</t>
    </r>
    <r>
      <rPr>
        <sz val="11"/>
        <color indexed="8"/>
        <rFont val="Arial"/>
        <family val="2"/>
      </rPr>
      <t xml:space="preserve"> </t>
    </r>
  </si>
  <si>
    <r>
      <t>GDN02/Gdansk-HEL01/Helsinki-KLJ01/Klaipeda-GDN02/Gdansk</t>
    </r>
    <r>
      <rPr>
        <sz val="11"/>
        <color indexed="8"/>
        <rFont val="Arial"/>
        <family val="2"/>
      </rPr>
      <t xml:space="preserve"> </t>
    </r>
  </si>
  <si>
    <r>
      <t>PFX2</t>
    </r>
    <r>
      <rPr>
        <sz val="11"/>
        <color indexed="8"/>
        <rFont val="Arial"/>
        <family val="2"/>
      </rPr>
      <t xml:space="preserve"> </t>
    </r>
  </si>
  <si>
    <r>
      <t>GDN02/Gdansk-KTK01/Kotka--RIX01/Riga-GDN02/Gdansk</t>
    </r>
    <r>
      <rPr>
        <sz val="11"/>
        <color indexed="8"/>
        <rFont val="Arial"/>
        <family val="2"/>
      </rPr>
      <t xml:space="preserve"> </t>
    </r>
  </si>
  <si>
    <r>
      <t>INX1</t>
    </r>
    <r>
      <rPr>
        <sz val="11"/>
        <color indexed="8"/>
        <rFont val="Arial"/>
        <family val="2"/>
      </rPr>
      <t xml:space="preserve"> </t>
    </r>
  </si>
  <si>
    <t xml:space="preserve">ANR07/Antwerp - ZEE03/Zeebrugge- DUB04/Dublin - ANR07/Antwerp  </t>
  </si>
  <si>
    <r>
      <t>INX4</t>
    </r>
    <r>
      <rPr>
        <sz val="11"/>
        <color indexed="8"/>
        <rFont val="Arial"/>
        <family val="2"/>
      </rPr>
      <t xml:space="preserve"> </t>
    </r>
  </si>
  <si>
    <r>
      <t>RTM04/DDE-RTM10/RWG-RTM06/EMX-DUB04/Dublin-RTM04/DDE</t>
    </r>
    <r>
      <rPr>
        <sz val="11"/>
        <color indexed="8"/>
        <rFont val="Arial"/>
        <family val="2"/>
      </rPr>
      <t xml:space="preserve"> </t>
    </r>
  </si>
  <si>
    <r>
      <t>SNX1</t>
    </r>
    <r>
      <rPr>
        <sz val="11"/>
        <color indexed="8"/>
        <rFont val="Arial"/>
        <family val="2"/>
      </rPr>
      <t xml:space="preserve"> </t>
    </r>
  </si>
  <si>
    <r>
      <t>RTM06/EMX-RTM04/DDE-GOE01/Gothenburg-HLS01/Helsingborg-RTM04/DDE</t>
    </r>
    <r>
      <rPr>
        <sz val="11"/>
        <color indexed="8"/>
        <rFont val="Arial"/>
        <family val="2"/>
      </rPr>
      <t xml:space="preserve"> </t>
    </r>
  </si>
  <si>
    <r>
      <t>PLX1</t>
    </r>
    <r>
      <rPr>
        <sz val="11"/>
        <color indexed="8"/>
        <rFont val="Arial"/>
        <family val="2"/>
      </rPr>
      <t xml:space="preserve"> </t>
    </r>
  </si>
  <si>
    <r>
      <t>HAM01/CTT-HAM06/CTA-HAM03/CTB-GDY01/Gdynia BCT-KLJ01/Klaipeda KKT-HAM03/CTB</t>
    </r>
    <r>
      <rPr>
        <sz val="11"/>
        <color indexed="8"/>
        <rFont val="Arial"/>
        <family val="2"/>
      </rPr>
      <t xml:space="preserve"> </t>
    </r>
  </si>
  <si>
    <t xml:space="preserve">AEM </t>
  </si>
  <si>
    <t xml:space="preserve">AGT </t>
  </si>
  <si>
    <r>
      <t>PIR01-RIJ01/Rijeka-KOP03/Koper-AUO01/Ancona-PIR01</t>
    </r>
    <r>
      <rPr>
        <sz val="11"/>
        <color indexed="8"/>
        <rFont val="Arial"/>
        <family val="2"/>
      </rPr>
      <t xml:space="preserve">； </t>
    </r>
  </si>
  <si>
    <t xml:space="preserve">PIR01--YPO01/Gebze-GEM01/Gemlik-SKG01/Thesaloniki-IZM01/Izmir-PIR01 </t>
  </si>
  <si>
    <t xml:space="preserve">TBX </t>
  </si>
  <si>
    <t xml:space="preserve">PIR01-IST02/Haydapasai-NVS03/Novorossiysk-CND03/Constanta-IST04/Kumport-PIR01 </t>
  </si>
  <si>
    <t xml:space="preserve">PNX </t>
  </si>
  <si>
    <t xml:space="preserve">PIR01-NAP01/Naples-PIR01 </t>
  </si>
  <si>
    <t xml:space="preserve">PVS </t>
  </si>
  <si>
    <t xml:space="preserve">PIR01/Piraeus-VCE02/Venice-PIR01/Piraeus </t>
  </si>
  <si>
    <t xml:space="preserve">NET2 </t>
  </si>
  <si>
    <t xml:space="preserve">RTM06-HAM01-ANR07-PIR01-ALY02/Alexandria-LIK01/Iskenderun-MER01/Mersin-HFA01/Haifa-PIR01-CSC01/Casablanca-RTM06 </t>
  </si>
  <si>
    <t xml:space="preserve">NET </t>
  </si>
  <si>
    <t xml:space="preserve">FXT01/Felixstowe-HAM03-ANR07-CAG01/Cagliari-PIR01-IST04/Kumport-YPO01/Gebze-IZM01/Izmir-SAL01/Salerna-FXT01 </t>
  </si>
  <si>
    <t xml:space="preserve">AGX </t>
  </si>
  <si>
    <t xml:space="preserve">AUO01/Ancona-VCE02/Venice-KOP03/Koper-RVE02/Ravenna-PIR01-LMS01/Limassol-ALY02/Alexandria-BEY01/Beirut-LIK01/Iskenderun-PIR01-AUO01 </t>
  </si>
  <si>
    <t xml:space="preserve">AIG </t>
  </si>
  <si>
    <t xml:space="preserve">PIR01-BRI01/Bari-DRZ01/Durres-PIR01 </t>
  </si>
  <si>
    <t xml:space="preserve">PBX </t>
  </si>
  <si>
    <t xml:space="preserve">PIR01-GEM01/Gemlik-YPO01/Gebze-AFU01/Varna-PIR01 </t>
  </si>
  <si>
    <t xml:space="preserve">MFS </t>
  </si>
  <si>
    <t xml:space="preserve">ASH01/Ashdod-HFA01/Haifa-FOS01/Fos-GOA03/Genoa-NPK01/Naples-ASH01 </t>
  </si>
  <si>
    <t xml:space="preserve">BRX2 </t>
  </si>
  <si>
    <t xml:space="preserve">MER01/Mersin-NVS03/Novorossiysk-MER01 </t>
  </si>
  <si>
    <t>ADDRESS : SU17 TOWER - 05 HO BIEU CHANH STREET, 11 WARD, PHU NHUAN DISTRICT, HO CHI MINH CITY, VIETNAM</t>
  </si>
  <si>
    <t>AEU6-DIRECT EU (Gemalink)</t>
  </si>
  <si>
    <t xml:space="preserve">ROT </t>
  </si>
  <si>
    <t>(25 days)</t>
  </si>
  <si>
    <t>SOU</t>
  </si>
  <si>
    <t>(28 days)</t>
  </si>
  <si>
    <t>ANR</t>
  </si>
  <si>
    <t>(33 days)</t>
  </si>
  <si>
    <t>LEH</t>
  </si>
  <si>
    <t>(36 days)</t>
  </si>
  <si>
    <t>ETD TUE</t>
  </si>
  <si>
    <t>EVERY TUE</t>
  </si>
  <si>
    <r>
      <rPr>
        <b/>
        <sz val="12"/>
        <color rgb="FFFF0000"/>
        <rFont val="Arial"/>
        <family val="2"/>
      </rPr>
      <t>05:00 MON</t>
    </r>
    <r>
      <rPr>
        <b/>
        <sz val="12"/>
        <color rgb="FF0000FF"/>
        <rFont val="Arial"/>
        <family val="2"/>
      </rPr>
      <t xml:space="preserve"> at GML</t>
    </r>
  </si>
  <si>
    <r>
      <rPr>
        <b/>
        <sz val="12"/>
        <color rgb="FFFF0000"/>
        <rFont val="Arial"/>
        <family val="2"/>
      </rPr>
      <t>07:00 SUN</t>
    </r>
    <r>
      <rPr>
        <b/>
        <sz val="12"/>
        <color rgb="FF0000FF"/>
        <rFont val="Arial"/>
        <family val="2"/>
      </rPr>
      <t xml:space="preserve"> at, PHUC LONG, DONG NAI, CATLAI, TANAMEXCO, TAN CANG LONG BINH, SOWATCO, CAT LAI GIANG NAM, PHUOC LONG 3, TRANSIMEX, SOTRANS</t>
    </r>
  </si>
  <si>
    <r>
      <t xml:space="preserve">SI/VGM CUT OFF </t>
    </r>
    <r>
      <rPr>
        <b/>
        <sz val="12"/>
        <color rgb="FFFF0000"/>
        <rFont val="Arial"/>
        <family val="2"/>
      </rPr>
      <t>10:00 FRI</t>
    </r>
  </si>
  <si>
    <t>EU DIRECT (ROTTERDAM, SOUTHAMPTON, ANTWERP, LE HAVRE)</t>
  </si>
  <si>
    <t>001W</t>
  </si>
  <si>
    <t>235S</t>
  </si>
  <si>
    <t>COSCO SHIPPING NEBULA</t>
  </si>
  <si>
    <t>022W</t>
  </si>
  <si>
    <t>APL CHANGI</t>
  </si>
  <si>
    <t>0FMDDW1MA</t>
  </si>
  <si>
    <t>101S</t>
  </si>
  <si>
    <t>161S</t>
  </si>
  <si>
    <t>236S</t>
  </si>
  <si>
    <t>144S</t>
  </si>
  <si>
    <t>102S</t>
  </si>
  <si>
    <t>162S</t>
  </si>
  <si>
    <t>237S</t>
  </si>
  <si>
    <t>145S</t>
  </si>
  <si>
    <t>028W</t>
  </si>
  <si>
    <t>030W</t>
  </si>
  <si>
    <t>CMA CGM MISSISSIPPI</t>
  </si>
  <si>
    <t>APL RAFFLES</t>
  </si>
  <si>
    <t>0FMDFW1MA</t>
  </si>
  <si>
    <t>COSCO SHIPPING PISCES</t>
  </si>
  <si>
    <t>EVER GOVERN</t>
  </si>
  <si>
    <t>0667-017W</t>
  </si>
  <si>
    <t>CSCL STAR</t>
  </si>
  <si>
    <t>079W</t>
  </si>
  <si>
    <t>COSCO ENGLAND</t>
  </si>
  <si>
    <t>060W</t>
  </si>
  <si>
    <t>OOCL FELIXSTOWE</t>
  </si>
  <si>
    <t>CMA CGM KERGUELEN</t>
  </si>
  <si>
    <t>0FMDHW1MA</t>
  </si>
  <si>
    <t>APL MERLION</t>
  </si>
  <si>
    <t>0FMDJW1MA</t>
  </si>
  <si>
    <t>CMA CGM BOUGAINVILLE</t>
  </si>
  <si>
    <t>0FMDLW1MA</t>
  </si>
  <si>
    <t>103S</t>
  </si>
  <si>
    <t>163S</t>
  </si>
  <si>
    <t>238S</t>
  </si>
  <si>
    <t>146S</t>
  </si>
  <si>
    <t>104S</t>
  </si>
  <si>
    <t>164S</t>
  </si>
  <si>
    <t>239S</t>
  </si>
  <si>
    <t>147S</t>
  </si>
  <si>
    <t>105S</t>
  </si>
  <si>
    <t>165S</t>
  </si>
  <si>
    <t>OOCL JAPAN</t>
  </si>
  <si>
    <t>OOCL SCANDINAVIA</t>
  </si>
  <si>
    <t>026W</t>
  </si>
  <si>
    <t>CSCL ARCTIC OCEAN</t>
  </si>
  <si>
    <t>048W</t>
  </si>
  <si>
    <t>EVER GENTLE</t>
  </si>
  <si>
    <t>0668-019W</t>
  </si>
  <si>
    <t>EVER GENIUS</t>
  </si>
  <si>
    <t>0669-021W</t>
  </si>
  <si>
    <t>EVER GREET</t>
  </si>
  <si>
    <t>0670-016W</t>
  </si>
  <si>
    <t>EVER GRADE</t>
  </si>
  <si>
    <t>0671-019W</t>
  </si>
  <si>
    <t>CMA CGM BENJAMIN FRANKLIN</t>
  </si>
  <si>
    <t>0FMDNW1MA</t>
  </si>
  <si>
    <t>CMA CGM MONTMARTRE</t>
  </si>
  <si>
    <t>0FLFJW1MA</t>
  </si>
  <si>
    <t>CMA CGM ANTOINE DE SAINT EXUPERY</t>
  </si>
  <si>
    <t>0FLFLW1MA</t>
  </si>
  <si>
    <t>CMA CGM JACQUES SAADE</t>
  </si>
  <si>
    <t>0FLFNW1MA</t>
  </si>
  <si>
    <t>CMA CGM SORBONNE</t>
  </si>
  <si>
    <t>0FLFTW1MA</t>
  </si>
  <si>
    <t>COSCO SHIPPING CAPRICORN</t>
  </si>
  <si>
    <t>COSCO SHIPPING ARIES</t>
  </si>
  <si>
    <t>COSCO SHIPPING VIRGO</t>
  </si>
  <si>
    <t>COSCO SHIPPING TAURUS</t>
  </si>
  <si>
    <t>COSCO SHIPPING UNIVERSE</t>
  </si>
  <si>
    <t>CMA CGM EVERGLADE</t>
  </si>
  <si>
    <t>0MEFPW1MA</t>
  </si>
  <si>
    <t>CMA CGM PATAGONIA</t>
  </si>
  <si>
    <t>0MEFTW1MA</t>
  </si>
  <si>
    <t>CMA CGM SCANDOLA</t>
  </si>
  <si>
    <t>0MEFVW1MA</t>
  </si>
  <si>
    <t>CMA CGM HOPE</t>
  </si>
  <si>
    <t>0MEFXW1MA</t>
  </si>
  <si>
    <t>ANTHEA Y</t>
  </si>
  <si>
    <t>036W</t>
  </si>
  <si>
    <t>CMA CGM LISA MARIE</t>
  </si>
  <si>
    <t>0BXFZW1MA</t>
  </si>
  <si>
    <t>JOHANNA SCHULTE</t>
  </si>
  <si>
    <t>015W</t>
  </si>
  <si>
    <t>CMA CGM VOLGA</t>
  </si>
  <si>
    <t>0BXG3W1MA</t>
  </si>
  <si>
    <t>0BXG5W1MA</t>
  </si>
  <si>
    <t>EVER LEARNED</t>
  </si>
  <si>
    <t>CMA CGM TANYA</t>
  </si>
  <si>
    <t>0BEFVW1MA</t>
  </si>
  <si>
    <t>EVER LUCID</t>
  </si>
  <si>
    <t>065W</t>
  </si>
  <si>
    <t>XIN BEIJING</t>
  </si>
  <si>
    <t>140W</t>
  </si>
  <si>
    <t>THALASSA AXIA</t>
  </si>
  <si>
    <t>0607-046W</t>
  </si>
  <si>
    <t>THALASSA MANA</t>
  </si>
  <si>
    <t>0610-044W</t>
  </si>
  <si>
    <t>CMA CGM TROCADERO</t>
  </si>
  <si>
    <t>0FLFRW1MA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</si>
</sst>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[$-409]d\-mmm;@"/>
    <numFmt numFmtId="165" formatCode="dd/mm"/>
    <numFmt numFmtId="166" formatCode="000&quot;S&quot;"/>
    <numFmt numFmtId="167" formatCode="&quot;Lilium V.&quot;#&quot;S&quot;"/>
    <numFmt numFmtId="168" formatCode="[$€-2]\ #,##0;[Red]\-[$€-2]\ #,##0"/>
    <numFmt numFmtId="169" formatCode="[$-F800]dddd\,\ mmmm\ dd\,\ yyyy"/>
    <numFmt numFmtId="170" formatCode="[$-F400]h:mm:ss\ AM/PM"/>
    <numFmt numFmtId="171" formatCode="[$-409]d/mmm;@"/>
    <numFmt numFmtId="172" formatCode="_ * #,##0_ ;_ * \-#,##0_ ;_ * &quot;-&quot;_ ;_ @_ "/>
    <numFmt numFmtId="173" formatCode="[$€-C07]\ #,##0"/>
    <numFmt numFmtId="174" formatCode="[$-14809]dd/mm/yyyy;@"/>
    <numFmt numFmtId="175" formatCode="0000&quot;S&quot;"/>
    <numFmt numFmtId="176" formatCode="[$-409]d\-mmm\-yy;@"/>
  </numFmts>
  <fonts count="135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rgb="FF0000FF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6"/>
      <color indexed="12"/>
      <name val="Arial"/>
      <family val="2"/>
    </font>
    <font>
      <sz val="2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b/>
      <u/>
      <sz val="14"/>
      <color rgb="FF0000FF"/>
      <name val="Arial"/>
      <family val="2"/>
    </font>
    <font>
      <b/>
      <sz val="14"/>
      <color rgb="FF0000FF"/>
      <name val="Arial"/>
      <family val="2"/>
    </font>
    <font>
      <b/>
      <u/>
      <sz val="14"/>
      <color indexed="12"/>
      <name val="Arial"/>
      <family val="2"/>
    </font>
    <font>
      <b/>
      <u/>
      <sz val="14"/>
      <name val="Arial"/>
      <family val="2"/>
    </font>
    <font>
      <i/>
      <u/>
      <sz val="14"/>
      <color indexed="8"/>
      <name val="Arial"/>
      <family val="2"/>
    </font>
    <font>
      <b/>
      <sz val="14"/>
      <color indexed="8"/>
      <name val="Arial"/>
      <family val="2"/>
    </font>
    <font>
      <b/>
      <u/>
      <sz val="14"/>
      <color indexed="8"/>
      <name val="Arial"/>
      <family val="2"/>
    </font>
    <font>
      <b/>
      <u/>
      <sz val="14"/>
      <color indexed="57"/>
      <name val="Arial"/>
      <family val="2"/>
    </font>
    <font>
      <b/>
      <sz val="14"/>
      <color indexed="12"/>
      <name val="Arial"/>
      <family val="2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b/>
      <u/>
      <sz val="12"/>
      <name val="Arial"/>
      <family val="2"/>
    </font>
    <font>
      <b/>
      <sz val="12"/>
      <color indexed="10"/>
      <name val="Arial"/>
      <family val="2"/>
    </font>
    <font>
      <b/>
      <sz val="12"/>
      <color indexed="17"/>
      <name val="Arial"/>
      <family val="2"/>
    </font>
    <font>
      <sz val="12"/>
      <color indexed="10"/>
      <name val="Arial"/>
      <family val="2"/>
    </font>
    <font>
      <b/>
      <sz val="22"/>
      <color indexed="12"/>
      <name val="Arial"/>
      <family val="2"/>
    </font>
    <font>
      <sz val="22"/>
      <color theme="0" tint="-4.9989318521683403E-2"/>
      <name val="Arial"/>
      <family val="2"/>
    </font>
    <font>
      <sz val="22"/>
      <name val="Arial"/>
      <family val="2"/>
    </font>
    <font>
      <b/>
      <sz val="22"/>
      <color indexed="10"/>
      <name val="Arial"/>
      <family val="2"/>
    </font>
    <font>
      <sz val="12"/>
      <color indexed="8"/>
      <name val="Arial"/>
      <family val="2"/>
    </font>
    <font>
      <sz val="11"/>
      <color theme="0" tint="-4.9989318521683403E-2"/>
      <name val="Arial"/>
      <family val="2"/>
    </font>
    <font>
      <sz val="11"/>
      <name val="Arial"/>
      <family val="2"/>
    </font>
    <font>
      <b/>
      <u/>
      <sz val="12"/>
      <color theme="8" tint="-0.249977111117893"/>
      <name val="Arial"/>
      <family val="2"/>
    </font>
    <font>
      <sz val="12"/>
      <color theme="9" tint="-0.249977111117893"/>
      <name val="Arial"/>
      <family val="2"/>
    </font>
    <font>
      <b/>
      <sz val="12"/>
      <color theme="9" tint="-0.249977111117893"/>
      <name val="Arial"/>
      <family val="2"/>
    </font>
    <font>
      <sz val="11"/>
      <color theme="9" tint="-0.249977111117893"/>
      <name val="Arial"/>
      <family val="2"/>
    </font>
    <font>
      <b/>
      <u/>
      <sz val="12"/>
      <color indexed="12"/>
      <name val="Arial"/>
      <family val="2"/>
    </font>
    <font>
      <b/>
      <sz val="12"/>
      <color rgb="FF0000FF"/>
      <name val="Arial"/>
      <family val="2"/>
    </font>
    <font>
      <sz val="12"/>
      <name val="Times New Roman"/>
      <family val="1"/>
    </font>
    <font>
      <sz val="12"/>
      <color rgb="FFFF0000"/>
      <name val="Arial"/>
      <family val="2"/>
    </font>
    <font>
      <b/>
      <sz val="11"/>
      <color theme="0" tint="-4.9989318521683403E-2"/>
      <name val="Arial"/>
      <family val="2"/>
    </font>
    <font>
      <b/>
      <sz val="11"/>
      <name val="Arial"/>
      <family val="2"/>
    </font>
    <font>
      <b/>
      <u/>
      <sz val="12"/>
      <color indexed="8"/>
      <name val="Arial"/>
      <family val="2"/>
    </font>
    <font>
      <b/>
      <sz val="12"/>
      <color rgb="FFFF0000"/>
      <name val="Arial"/>
      <family val="2"/>
    </font>
    <font>
      <i/>
      <sz val="12"/>
      <color indexed="10"/>
      <name val="Arial"/>
      <family val="2"/>
    </font>
    <font>
      <i/>
      <u/>
      <sz val="12"/>
      <color indexed="8"/>
      <name val="Arial"/>
      <family val="2"/>
    </font>
    <font>
      <b/>
      <sz val="22"/>
      <color indexed="8"/>
      <name val="Arial"/>
      <family val="2"/>
    </font>
    <font>
      <b/>
      <sz val="22"/>
      <name val="Arial"/>
      <family val="2"/>
    </font>
    <font>
      <b/>
      <u/>
      <sz val="11"/>
      <color rgb="FFFF0000"/>
      <name val="Arial"/>
      <family val="2"/>
    </font>
    <font>
      <sz val="11"/>
      <color indexed="8"/>
      <name val="Arial"/>
      <family val="2"/>
    </font>
    <font>
      <b/>
      <sz val="11"/>
      <color indexed="14"/>
      <name val="Arial"/>
      <family val="2"/>
    </font>
    <font>
      <b/>
      <sz val="11"/>
      <color indexed="8"/>
      <name val="Arial"/>
      <family val="2"/>
    </font>
    <font>
      <b/>
      <u/>
      <sz val="11"/>
      <color indexed="12"/>
      <name val="Arial"/>
      <family val="2"/>
    </font>
    <font>
      <b/>
      <sz val="12"/>
      <color theme="9" tint="-0.499984740745262"/>
      <name val="Arial"/>
      <family val="2"/>
    </font>
    <font>
      <b/>
      <sz val="12"/>
      <color theme="8" tint="-0.499984740745262"/>
      <name val="Arial"/>
      <family val="2"/>
    </font>
    <font>
      <b/>
      <sz val="12"/>
      <color rgb="FF0070C0"/>
      <name val="Arial"/>
      <family val="2"/>
    </font>
    <font>
      <b/>
      <sz val="12"/>
      <color rgb="FF008000"/>
      <name val="Arial"/>
      <family val="2"/>
    </font>
    <font>
      <b/>
      <sz val="12"/>
      <color rgb="FF006600"/>
      <name val="Arial"/>
      <family val="2"/>
    </font>
    <font>
      <b/>
      <sz val="12"/>
      <color rgb="FF00B050"/>
      <name val="Arial"/>
      <family val="2"/>
    </font>
    <font>
      <b/>
      <sz val="12"/>
      <color rgb="FFFF0066"/>
      <name val="Arial"/>
      <family val="2"/>
    </font>
    <font>
      <i/>
      <u/>
      <sz val="14"/>
      <color indexed="10"/>
      <name val="Arial"/>
      <family val="2"/>
    </font>
    <font>
      <sz val="14"/>
      <color indexed="10"/>
      <name val="Arial"/>
      <family val="2"/>
    </font>
    <font>
      <b/>
      <sz val="14"/>
      <color rgb="FF00B0F0"/>
      <name val="Arial"/>
      <family val="2"/>
    </font>
    <font>
      <b/>
      <sz val="14"/>
      <color rgb="FF00B050"/>
      <name val="Arial"/>
      <family val="2"/>
    </font>
    <font>
      <b/>
      <sz val="14"/>
      <color indexed="16"/>
      <name val="Arial"/>
      <family val="2"/>
    </font>
    <font>
      <b/>
      <sz val="14"/>
      <color rgb="FF7030A0"/>
      <name val="Arial"/>
      <family val="2"/>
    </font>
    <font>
      <sz val="14"/>
      <name val="SimSun"/>
    </font>
    <font>
      <b/>
      <sz val="14"/>
      <color indexed="14"/>
      <name val="Arial"/>
      <family val="2"/>
    </font>
    <font>
      <b/>
      <sz val="14"/>
      <color rgb="FF008000"/>
      <name val="Arial"/>
      <family val="2"/>
    </font>
    <font>
      <b/>
      <sz val="14"/>
      <color indexed="17"/>
      <name val="Arial"/>
      <family val="2"/>
    </font>
    <font>
      <b/>
      <sz val="11"/>
      <color indexed="12"/>
      <name val="Arial"/>
      <family val="2"/>
    </font>
    <font>
      <sz val="11"/>
      <name val="SimSun"/>
    </font>
    <font>
      <b/>
      <sz val="11"/>
      <color rgb="FFFF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C00000"/>
      <name val="Arial"/>
      <family val="2"/>
    </font>
    <font>
      <sz val="11"/>
      <color rgb="FFC00000"/>
      <name val="Wingdings"/>
      <charset val="2"/>
    </font>
    <font>
      <sz val="12"/>
      <color theme="0" tint="-4.9989318521683403E-2"/>
      <name val="Arial"/>
      <family val="2"/>
    </font>
    <font>
      <b/>
      <sz val="12"/>
      <color indexed="14"/>
      <name val="Arial"/>
      <family val="2"/>
    </font>
    <font>
      <sz val="12"/>
      <name val=".VnTime"/>
      <family val="2"/>
    </font>
    <font>
      <sz val="14"/>
      <color rgb="FF000000"/>
      <name val="Arial"/>
      <family val="2"/>
    </font>
    <font>
      <sz val="14"/>
      <name val=".VnTime"/>
      <family val="2"/>
    </font>
    <font>
      <sz val="14"/>
      <color theme="0" tint="-4.9989318521683403E-2"/>
      <name val="Arial"/>
      <family val="2"/>
    </font>
    <font>
      <sz val="12"/>
      <color rgb="FFC00000"/>
      <name val="Arial"/>
      <family val="2"/>
    </font>
    <font>
      <sz val="12"/>
      <color rgb="FFC00000"/>
      <name val="Wingdings"/>
      <charset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trike/>
      <sz val="11"/>
      <name val="Arial"/>
      <family val="2"/>
    </font>
    <font>
      <sz val="12"/>
      <name val="宋体"/>
      <family val="3"/>
      <charset val="134"/>
    </font>
    <font>
      <sz val="12"/>
      <name val="宋体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i/>
      <sz val="12"/>
      <name val="Arial"/>
      <family val="2"/>
    </font>
    <font>
      <sz val="11"/>
      <name val="Calibri"/>
      <family val="2"/>
      <charset val="134"/>
      <scheme val="minor"/>
    </font>
    <font>
      <strike/>
      <sz val="10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charset val="134"/>
      <scheme val="minor"/>
    </font>
    <font>
      <b/>
      <sz val="11"/>
      <color rgb="FFFFFFFF"/>
      <name val="Arial"/>
      <family val="2"/>
    </font>
    <font>
      <b/>
      <sz val="11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7.5"/>
      <color indexed="12"/>
      <name val="Arial"/>
      <family val="2"/>
    </font>
    <font>
      <sz val="10"/>
      <color indexed="10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3"/>
      <charset val="134"/>
      <scheme val="minor"/>
    </font>
    <font>
      <sz val="10"/>
      <name val="Times New Roman CE"/>
      <charset val="134"/>
    </font>
    <font>
      <sz val="11"/>
      <color indexed="9"/>
      <name val="宋体"/>
      <charset val="134"/>
    </font>
    <font>
      <sz val="10"/>
      <color indexed="17"/>
      <name val="Arial"/>
      <family val="2"/>
    </font>
    <font>
      <sz val="11"/>
      <color indexed="8"/>
      <name val="宋体"/>
      <charset val="134"/>
    </font>
    <font>
      <sz val="11"/>
      <color indexed="60"/>
      <name val="宋体"/>
      <charset val="134"/>
    </font>
    <font>
      <sz val="10"/>
      <color indexed="8"/>
      <name val="Times New Roman"/>
      <family val="1"/>
    </font>
    <font>
      <b/>
      <sz val="11"/>
      <color indexed="52"/>
      <name val="宋体"/>
      <charset val="134"/>
    </font>
    <font>
      <sz val="10"/>
      <color indexed="20"/>
      <name val="Arial"/>
      <family val="2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62"/>
      <name val="Cambria"/>
      <family val="1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name val="돋움"/>
      <family val="2"/>
      <charset val="129"/>
    </font>
    <font>
      <sz val="12"/>
      <name val="바탕체"/>
      <family val="3"/>
      <charset val="129"/>
    </font>
    <font>
      <u/>
      <sz val="10"/>
      <color theme="10"/>
      <name val="Arial"/>
      <family val="2"/>
    </font>
    <font>
      <b/>
      <sz val="12"/>
      <color theme="5" tint="-0.249977111117893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lightUp">
        <bgColor theme="4" tint="0.79998168889431442"/>
      </patternFill>
    </fill>
    <fill>
      <patternFill patternType="lightDown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auto="1"/>
        <bgColor indexed="64"/>
      </patternFill>
    </fill>
    <fill>
      <patternFill patternType="lightDown">
        <bgColor indexed="9"/>
      </patternFill>
    </fill>
    <fill>
      <patternFill patternType="solid">
        <fgColor theme="4" tint="0.79998168889431442"/>
        <bgColor indexed="9"/>
      </patternFill>
    </fill>
    <fill>
      <patternFill patternType="lightDown">
        <bgColor theme="0"/>
      </patternFill>
    </fill>
    <fill>
      <patternFill patternType="lightUp"/>
    </fill>
    <fill>
      <patternFill patternType="solid">
        <fgColor rgb="FFFFFF00"/>
        <bgColor indexed="64"/>
      </patternFill>
    </fill>
    <fill>
      <patternFill patternType="solid">
        <fgColor rgb="FF2E75B6"/>
        <bgColor indexed="64"/>
      </patternFill>
    </fill>
    <fill>
      <patternFill patternType="solid">
        <fgColor rgb="FFEAEFF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auto="1"/>
      </left>
      <right/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5B9BD5"/>
      </left>
      <right style="medium">
        <color rgb="FF5B9BD5"/>
      </right>
      <top style="medium">
        <color rgb="FF5B9BD5"/>
      </top>
      <bottom style="thick">
        <color rgb="FF5B9BD5"/>
      </bottom>
      <diagonal/>
    </border>
    <border>
      <left style="medium">
        <color rgb="FF5B9BD5"/>
      </left>
      <right style="medium">
        <color rgb="FF5B9BD5"/>
      </right>
      <top style="thick">
        <color rgb="FF5B9BD5"/>
      </top>
      <bottom/>
      <diagonal/>
    </border>
    <border>
      <left style="medium">
        <color rgb="FF5B9BD5"/>
      </left>
      <right style="medium">
        <color rgb="FF5B9BD5"/>
      </right>
      <top style="thick">
        <color rgb="FF5B9BD5"/>
      </top>
      <bottom style="medium">
        <color rgb="FF5B9BD5"/>
      </bottom>
      <diagonal/>
    </border>
    <border>
      <left style="medium">
        <color rgb="FF5B9BD5"/>
      </left>
      <right style="medium">
        <color rgb="FF5B9BD5"/>
      </right>
      <top/>
      <bottom/>
      <diagonal/>
    </border>
    <border>
      <left style="medium">
        <color rgb="FF5B9BD5"/>
      </left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 style="medium">
        <color rgb="FF5B9BD5"/>
      </left>
      <right style="medium">
        <color rgb="FF5B9BD5"/>
      </right>
      <top/>
      <bottom style="medium">
        <color rgb="FF5B9BD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225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92" fillId="0" borderId="0"/>
    <xf numFmtId="0" fontId="91" fillId="0" borderId="0"/>
    <xf numFmtId="0" fontId="80" fillId="0" borderId="0"/>
    <xf numFmtId="43" fontId="2" fillId="0" borderId="0" applyFont="0" applyFill="0" applyBorder="0" applyAlignment="0" applyProtection="0"/>
    <xf numFmtId="0" fontId="104" fillId="0" borderId="0" applyNumberFormat="0" applyFill="0" applyBorder="0" applyAlignment="0" applyProtection="0">
      <alignment vertical="top"/>
      <protection locked="0"/>
    </xf>
    <xf numFmtId="0" fontId="106" fillId="0" borderId="0"/>
    <xf numFmtId="0" fontId="80" fillId="0" borderId="0"/>
    <xf numFmtId="0" fontId="103" fillId="0" borderId="0"/>
    <xf numFmtId="0" fontId="88" fillId="0" borderId="0">
      <alignment vertical="center"/>
    </xf>
    <xf numFmtId="0" fontId="91" fillId="0" borderId="0">
      <alignment vertical="center"/>
    </xf>
    <xf numFmtId="0" fontId="105" fillId="0" borderId="0"/>
    <xf numFmtId="169" fontId="92" fillId="0" borderId="0">
      <alignment vertical="center"/>
    </xf>
    <xf numFmtId="164" fontId="105" fillId="0" borderId="0"/>
    <xf numFmtId="0" fontId="102" fillId="0" borderId="0"/>
    <xf numFmtId="170" fontId="91" fillId="0" borderId="0"/>
    <xf numFmtId="170" fontId="102" fillId="0" borderId="0"/>
    <xf numFmtId="170" fontId="108" fillId="0" borderId="0"/>
    <xf numFmtId="170" fontId="91" fillId="0" borderId="0">
      <alignment vertical="center"/>
    </xf>
    <xf numFmtId="170" fontId="107" fillId="0" borderId="0">
      <alignment vertical="center"/>
    </xf>
    <xf numFmtId="170" fontId="102" fillId="0" borderId="0"/>
    <xf numFmtId="169" fontId="102" fillId="0" borderId="0">
      <alignment vertical="center"/>
    </xf>
    <xf numFmtId="169" fontId="91" fillId="0" borderId="0"/>
    <xf numFmtId="169" fontId="91" fillId="0" borderId="0"/>
    <xf numFmtId="169" fontId="105" fillId="0" borderId="0"/>
    <xf numFmtId="172" fontId="91" fillId="0" borderId="0" applyFont="0" applyFill="0" applyBorder="0" applyAlignment="0" applyProtection="0">
      <alignment vertical="center"/>
    </xf>
    <xf numFmtId="169" fontId="102" fillId="0" borderId="0">
      <alignment vertical="center"/>
    </xf>
    <xf numFmtId="169" fontId="102" fillId="0" borderId="0">
      <alignment vertical="center"/>
    </xf>
    <xf numFmtId="169" fontId="102" fillId="0" borderId="0">
      <alignment vertical="center"/>
    </xf>
    <xf numFmtId="169" fontId="102" fillId="0" borderId="0">
      <alignment vertical="center"/>
    </xf>
    <xf numFmtId="169" fontId="102" fillId="0" borderId="0">
      <alignment vertical="center"/>
    </xf>
    <xf numFmtId="0" fontId="80" fillId="0" borderId="0"/>
    <xf numFmtId="171" fontId="92" fillId="0" borderId="0"/>
    <xf numFmtId="0" fontId="112" fillId="20" borderId="0" applyNumberFormat="0" applyBorder="0" applyAlignment="0" applyProtection="0">
      <alignment vertical="center"/>
    </xf>
    <xf numFmtId="0" fontId="110" fillId="17" borderId="0" applyNumberFormat="0" applyBorder="0" applyAlignment="0" applyProtection="0">
      <alignment vertical="center"/>
    </xf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92" fillId="0" borderId="0"/>
    <xf numFmtId="0" fontId="113" fillId="21" borderId="0" applyNumberFormat="0" applyBorder="0" applyAlignment="0" applyProtection="0">
      <alignment vertical="center"/>
    </xf>
    <xf numFmtId="0" fontId="115" fillId="22" borderId="50" applyNumberFormat="0" applyAlignment="0" applyProtection="0">
      <alignment vertical="center"/>
    </xf>
    <xf numFmtId="0" fontId="112" fillId="19" borderId="0" applyNumberFormat="0" applyBorder="0" applyAlignment="0" applyProtection="0">
      <alignment vertical="center"/>
    </xf>
    <xf numFmtId="0" fontId="92" fillId="0" borderId="0"/>
    <xf numFmtId="0" fontId="111" fillId="18" borderId="0" applyNumberFormat="0" applyBorder="0" applyAlignment="0" applyProtection="0"/>
    <xf numFmtId="0" fontId="116" fillId="23" borderId="0" applyNumberFormat="0" applyBorder="0" applyAlignment="0" applyProtection="0"/>
    <xf numFmtId="0" fontId="116" fillId="23" borderId="0" applyNumberFormat="0" applyBorder="0" applyAlignment="0" applyProtection="0"/>
    <xf numFmtId="0" fontId="111" fillId="18" borderId="0" applyNumberFormat="0" applyBorder="0" applyAlignment="0" applyProtection="0"/>
    <xf numFmtId="0" fontId="112" fillId="23" borderId="0" applyNumberFormat="0" applyBorder="0" applyAlignment="0" applyProtection="0">
      <alignment vertical="center"/>
    </xf>
    <xf numFmtId="0" fontId="111" fillId="18" borderId="0" applyNumberFormat="0" applyBorder="0" applyAlignment="0" applyProtection="0"/>
    <xf numFmtId="0" fontId="92" fillId="0" borderId="0"/>
    <xf numFmtId="0" fontId="111" fillId="18" borderId="0" applyNumberFormat="0" applyBorder="0" applyAlignment="0" applyProtection="0"/>
    <xf numFmtId="0" fontId="116" fillId="23" borderId="0" applyNumberFormat="0" applyBorder="0" applyAlignment="0" applyProtection="0"/>
    <xf numFmtId="0" fontId="112" fillId="24" borderId="0" applyNumberFormat="0" applyBorder="0" applyAlignment="0" applyProtection="0">
      <alignment vertical="center"/>
    </xf>
    <xf numFmtId="0" fontId="112" fillId="25" borderId="0" applyNumberFormat="0" applyBorder="0" applyAlignment="0" applyProtection="0">
      <alignment vertical="center"/>
    </xf>
    <xf numFmtId="0" fontId="112" fillId="25" borderId="0" applyNumberFormat="0" applyBorder="0" applyAlignment="0" applyProtection="0">
      <alignment vertical="center"/>
    </xf>
    <xf numFmtId="0" fontId="112" fillId="26" borderId="0" applyNumberFormat="0" applyBorder="0" applyAlignment="0" applyProtection="0">
      <alignment vertical="center"/>
    </xf>
    <xf numFmtId="0" fontId="112" fillId="27" borderId="0" applyNumberFormat="0" applyBorder="0" applyAlignment="0" applyProtection="0">
      <alignment vertical="center"/>
    </xf>
    <xf numFmtId="0" fontId="112" fillId="28" borderId="0" applyNumberFormat="0" applyBorder="0" applyAlignment="0" applyProtection="0">
      <alignment vertical="center"/>
    </xf>
    <xf numFmtId="0" fontId="112" fillId="18" borderId="0" applyNumberFormat="0" applyBorder="0" applyAlignment="0" applyProtection="0">
      <alignment vertical="center"/>
    </xf>
    <xf numFmtId="0" fontId="112" fillId="24" borderId="0" applyNumberFormat="0" applyBorder="0" applyAlignment="0" applyProtection="0">
      <alignment vertical="center"/>
    </xf>
    <xf numFmtId="0" fontId="112" fillId="29" borderId="0" applyNumberFormat="0" applyBorder="0" applyAlignment="0" applyProtection="0">
      <alignment vertical="center"/>
    </xf>
    <xf numFmtId="0" fontId="110" fillId="30" borderId="0" applyNumberFormat="0" applyBorder="0" applyAlignment="0" applyProtection="0">
      <alignment vertical="center"/>
    </xf>
    <xf numFmtId="0" fontId="110" fillId="26" borderId="0" applyNumberFormat="0" applyBorder="0" applyAlignment="0" applyProtection="0">
      <alignment vertical="center"/>
    </xf>
    <xf numFmtId="0" fontId="110" fillId="27" borderId="0" applyNumberFormat="0" applyBorder="0" applyAlignment="0" applyProtection="0">
      <alignment vertical="center"/>
    </xf>
    <xf numFmtId="0" fontId="110" fillId="31" borderId="0" applyNumberFormat="0" applyBorder="0" applyAlignment="0" applyProtection="0">
      <alignment vertical="center"/>
    </xf>
    <xf numFmtId="0" fontId="110" fillId="16" borderId="0" applyNumberFormat="0" applyBorder="0" applyAlignment="0" applyProtection="0">
      <alignment vertical="center"/>
    </xf>
    <xf numFmtId="0" fontId="110" fillId="32" borderId="0" applyNumberFormat="0" applyBorder="0" applyAlignment="0" applyProtection="0">
      <alignment vertical="center"/>
    </xf>
    <xf numFmtId="0" fontId="117" fillId="0" borderId="0" applyNumberFormat="0" applyFill="0" applyBorder="0" applyAlignment="0" applyProtection="0">
      <alignment vertical="center"/>
    </xf>
    <xf numFmtId="171" fontId="102" fillId="0" borderId="0"/>
    <xf numFmtId="0" fontId="118" fillId="0" borderId="51" applyNumberFormat="0" applyFill="0" applyAlignment="0" applyProtection="0">
      <alignment vertical="center"/>
    </xf>
    <xf numFmtId="175" fontId="92" fillId="0" borderId="0"/>
    <xf numFmtId="175" fontId="92" fillId="0" borderId="0"/>
    <xf numFmtId="0" fontId="102" fillId="0" borderId="0"/>
    <xf numFmtId="0" fontId="80" fillId="0" borderId="0"/>
    <xf numFmtId="0" fontId="92" fillId="0" borderId="0"/>
    <xf numFmtId="0" fontId="92" fillId="0" borderId="0"/>
    <xf numFmtId="173" fontId="114" fillId="0" borderId="0"/>
    <xf numFmtId="0" fontId="111" fillId="18" borderId="0" applyNumberFormat="0" applyBorder="0" applyAlignment="0" applyProtection="0"/>
    <xf numFmtId="173" fontId="114" fillId="0" borderId="0"/>
    <xf numFmtId="173" fontId="114" fillId="0" borderId="0"/>
    <xf numFmtId="173" fontId="114" fillId="0" borderId="0"/>
    <xf numFmtId="173" fontId="114" fillId="0" borderId="0"/>
    <xf numFmtId="173" fontId="109" fillId="0" borderId="0"/>
    <xf numFmtId="0" fontId="39" fillId="0" borderId="0"/>
    <xf numFmtId="0" fontId="119" fillId="18" borderId="0" applyNumberFormat="0" applyBorder="0" applyAlignment="0" applyProtection="0">
      <alignment vertical="center"/>
    </xf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6" fillId="23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20" fillId="23" borderId="0" applyNumberFormat="0" applyBorder="0" applyAlignment="0" applyProtection="0">
      <alignment vertical="center"/>
    </xf>
    <xf numFmtId="0" fontId="116" fillId="23" borderId="0" applyNumberFormat="0" applyBorder="0" applyAlignment="0" applyProtection="0"/>
    <xf numFmtId="0" fontId="116" fillId="23" borderId="0" applyNumberFormat="0" applyBorder="0" applyAlignment="0" applyProtection="0"/>
    <xf numFmtId="0" fontId="116" fillId="23" borderId="0" applyNumberFormat="0" applyBorder="0" applyAlignment="0" applyProtection="0"/>
    <xf numFmtId="0" fontId="116" fillId="23" borderId="0" applyNumberFormat="0" applyBorder="0" applyAlignment="0" applyProtection="0"/>
    <xf numFmtId="0" fontId="116" fillId="23" borderId="0" applyNumberFormat="0" applyBorder="0" applyAlignment="0" applyProtection="0"/>
    <xf numFmtId="0" fontId="116" fillId="23" borderId="0" applyNumberFormat="0" applyBorder="0" applyAlignment="0" applyProtection="0"/>
    <xf numFmtId="0" fontId="116" fillId="23" borderId="0" applyNumberFormat="0" applyBorder="0" applyAlignment="0" applyProtection="0"/>
    <xf numFmtId="0" fontId="116" fillId="23" borderId="0" applyNumberFormat="0" applyBorder="0" applyAlignment="0" applyProtection="0"/>
    <xf numFmtId="0" fontId="116" fillId="23" borderId="0" applyNumberFormat="0" applyBorder="0" applyAlignment="0" applyProtection="0"/>
    <xf numFmtId="0" fontId="116" fillId="23" borderId="0" applyNumberFormat="0" applyBorder="0" applyAlignment="0" applyProtection="0"/>
    <xf numFmtId="0" fontId="116" fillId="23" borderId="0" applyNumberFormat="0" applyBorder="0" applyAlignment="0" applyProtection="0"/>
    <xf numFmtId="0" fontId="116" fillId="23" borderId="0" applyNumberFormat="0" applyBorder="0" applyAlignment="0" applyProtection="0"/>
    <xf numFmtId="0" fontId="116" fillId="23" borderId="0" applyNumberFormat="0" applyBorder="0" applyAlignment="0" applyProtection="0"/>
    <xf numFmtId="0" fontId="116" fillId="23" borderId="0" applyNumberFormat="0" applyBorder="0" applyAlignment="0" applyProtection="0"/>
    <xf numFmtId="0" fontId="116" fillId="23" borderId="0" applyNumberFormat="0" applyBorder="0" applyAlignment="0" applyProtection="0"/>
    <xf numFmtId="0" fontId="116" fillId="23" borderId="0" applyNumberFormat="0" applyBorder="0" applyAlignment="0" applyProtection="0"/>
    <xf numFmtId="0" fontId="116" fillId="23" borderId="0" applyNumberFormat="0" applyBorder="0" applyAlignment="0" applyProtection="0"/>
    <xf numFmtId="0" fontId="116" fillId="23" borderId="0" applyNumberFormat="0" applyBorder="0" applyAlignment="0" applyProtection="0"/>
    <xf numFmtId="0" fontId="116" fillId="23" borderId="0" applyNumberFormat="0" applyBorder="0" applyAlignment="0" applyProtection="0"/>
    <xf numFmtId="0" fontId="121" fillId="0" borderId="0" applyNumberFormat="0" applyFill="0" applyBorder="0" applyAlignment="0" applyProtection="0">
      <alignment vertical="center"/>
    </xf>
    <xf numFmtId="0" fontId="116" fillId="23" borderId="0" applyNumberFormat="0" applyBorder="0" applyAlignment="0" applyProtection="0"/>
    <xf numFmtId="0" fontId="116" fillId="23" borderId="0" applyNumberFormat="0" applyBorder="0" applyAlignment="0" applyProtection="0"/>
    <xf numFmtId="0" fontId="116" fillId="23" borderId="0" applyNumberFormat="0" applyBorder="0" applyAlignment="0" applyProtection="0"/>
    <xf numFmtId="0" fontId="116" fillId="23" borderId="0" applyNumberFormat="0" applyBorder="0" applyAlignment="0" applyProtection="0"/>
    <xf numFmtId="0" fontId="116" fillId="23" borderId="0" applyNumberFormat="0" applyBorder="0" applyAlignment="0" applyProtection="0"/>
    <xf numFmtId="0" fontId="116" fillId="23" borderId="0" applyNumberFormat="0" applyBorder="0" applyAlignment="0" applyProtection="0"/>
    <xf numFmtId="0" fontId="116" fillId="23" borderId="0" applyNumberFormat="0" applyBorder="0" applyAlignment="0" applyProtection="0"/>
    <xf numFmtId="0" fontId="116" fillId="23" borderId="0" applyNumberFormat="0" applyBorder="0" applyAlignment="0" applyProtection="0"/>
    <xf numFmtId="0" fontId="116" fillId="23" borderId="0" applyNumberFormat="0" applyBorder="0" applyAlignment="0" applyProtection="0"/>
    <xf numFmtId="0" fontId="116" fillId="23" borderId="0" applyNumberFormat="0" applyBorder="0" applyAlignment="0" applyProtection="0"/>
    <xf numFmtId="0" fontId="92" fillId="0" borderId="0"/>
    <xf numFmtId="0" fontId="92" fillId="0" borderId="0"/>
    <xf numFmtId="0" fontId="92" fillId="0" borderId="0"/>
    <xf numFmtId="0" fontId="92" fillId="0" borderId="0"/>
    <xf numFmtId="174" fontId="92" fillId="0" borderId="0"/>
    <xf numFmtId="0" fontId="2" fillId="0" borderId="0"/>
    <xf numFmtId="0" fontId="110" fillId="33" borderId="0" applyNumberFormat="0" applyBorder="0" applyAlignment="0" applyProtection="0">
      <alignment vertical="center"/>
    </xf>
    <xf numFmtId="0" fontId="110" fillId="34" borderId="0" applyNumberFormat="0" applyBorder="0" applyAlignment="0" applyProtection="0">
      <alignment vertical="center"/>
    </xf>
    <xf numFmtId="0" fontId="110" fillId="31" borderId="0" applyNumberFormat="0" applyBorder="0" applyAlignment="0" applyProtection="0">
      <alignment vertical="center"/>
    </xf>
    <xf numFmtId="0" fontId="110" fillId="16" borderId="0" applyNumberFormat="0" applyBorder="0" applyAlignment="0" applyProtection="0">
      <alignment vertical="center"/>
    </xf>
    <xf numFmtId="0" fontId="110" fillId="35" borderId="0" applyNumberFormat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23" fillId="0" borderId="52" applyNumberFormat="0" applyFill="0" applyAlignment="0" applyProtection="0">
      <alignment vertical="center"/>
    </xf>
    <xf numFmtId="0" fontId="124" fillId="0" borderId="53" applyNumberFormat="0" applyFill="0" applyAlignment="0" applyProtection="0">
      <alignment vertical="center"/>
    </xf>
    <xf numFmtId="0" fontId="117" fillId="0" borderId="54" applyNumberFormat="0" applyFill="0" applyAlignment="0" applyProtection="0">
      <alignment vertical="center"/>
    </xf>
    <xf numFmtId="0" fontId="125" fillId="0" borderId="0" applyNumberFormat="0" applyFill="0" applyBorder="0" applyAlignment="0" applyProtection="0"/>
    <xf numFmtId="0" fontId="126" fillId="36" borderId="55" applyNumberFormat="0" applyAlignment="0" applyProtection="0">
      <alignment vertical="center"/>
    </xf>
    <xf numFmtId="0" fontId="112" fillId="37" borderId="56" applyNumberFormat="0" applyFont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0" fontId="128" fillId="20" borderId="50" applyNumberFormat="0" applyAlignment="0" applyProtection="0">
      <alignment vertical="center"/>
    </xf>
    <xf numFmtId="0" fontId="129" fillId="22" borderId="57" applyNumberFormat="0" applyAlignment="0" applyProtection="0">
      <alignment vertical="center"/>
    </xf>
    <xf numFmtId="0" fontId="130" fillId="0" borderId="58" applyNumberFormat="0" applyFill="0" applyAlignment="0" applyProtection="0">
      <alignment vertical="center"/>
    </xf>
    <xf numFmtId="170" fontId="102" fillId="0" borderId="0"/>
    <xf numFmtId="0" fontId="80" fillId="0" borderId="0"/>
    <xf numFmtId="171" fontId="102" fillId="0" borderId="0"/>
    <xf numFmtId="0" fontId="102" fillId="0" borderId="0"/>
    <xf numFmtId="0" fontId="80" fillId="0" borderId="0"/>
    <xf numFmtId="171" fontId="102" fillId="0" borderId="0"/>
    <xf numFmtId="0" fontId="102" fillId="0" borderId="0"/>
    <xf numFmtId="176" fontId="92" fillId="0" borderId="0"/>
    <xf numFmtId="0" fontId="102" fillId="0" borderId="0"/>
    <xf numFmtId="176" fontId="102" fillId="0" borderId="0">
      <alignment vertical="center"/>
    </xf>
    <xf numFmtId="176" fontId="2" fillId="0" borderId="0"/>
    <xf numFmtId="176" fontId="2" fillId="0" borderId="0"/>
    <xf numFmtId="176" fontId="102" fillId="0" borderId="0">
      <alignment vertical="center"/>
    </xf>
    <xf numFmtId="176" fontId="102" fillId="0" borderId="0">
      <alignment vertical="center"/>
    </xf>
    <xf numFmtId="176" fontId="102" fillId="0" borderId="0">
      <alignment vertical="center"/>
    </xf>
    <xf numFmtId="176" fontId="102" fillId="0" borderId="0">
      <alignment vertical="center"/>
    </xf>
    <xf numFmtId="176" fontId="102" fillId="0" borderId="0">
      <alignment vertical="center"/>
    </xf>
    <xf numFmtId="176" fontId="102" fillId="0" borderId="0">
      <alignment vertical="center"/>
    </xf>
    <xf numFmtId="176" fontId="102" fillId="0" borderId="0">
      <alignment vertical="center"/>
    </xf>
    <xf numFmtId="176" fontId="102" fillId="0" borderId="0">
      <alignment vertical="center"/>
    </xf>
    <xf numFmtId="176" fontId="102" fillId="0" borderId="0">
      <alignment vertical="center"/>
    </xf>
    <xf numFmtId="176" fontId="102" fillId="0" borderId="0">
      <alignment vertical="center"/>
    </xf>
    <xf numFmtId="176" fontId="102" fillId="0" borderId="0">
      <alignment vertical="center"/>
    </xf>
    <xf numFmtId="176" fontId="102" fillId="0" borderId="0">
      <alignment vertical="center"/>
    </xf>
    <xf numFmtId="176" fontId="102" fillId="0" borderId="0">
      <alignment vertical="center"/>
    </xf>
    <xf numFmtId="176" fontId="102" fillId="0" borderId="0">
      <alignment vertical="center"/>
    </xf>
    <xf numFmtId="176" fontId="102" fillId="0" borderId="0">
      <alignment vertical="center"/>
    </xf>
    <xf numFmtId="176" fontId="102" fillId="0" borderId="0">
      <alignment vertical="center"/>
    </xf>
    <xf numFmtId="176" fontId="102" fillId="0" borderId="0">
      <alignment vertical="center"/>
    </xf>
    <xf numFmtId="176" fontId="102" fillId="0" borderId="0">
      <alignment vertical="center"/>
    </xf>
    <xf numFmtId="176" fontId="102" fillId="0" borderId="0">
      <alignment vertical="center"/>
    </xf>
    <xf numFmtId="176" fontId="102" fillId="0" borderId="0"/>
    <xf numFmtId="176" fontId="102" fillId="0" borderId="0"/>
    <xf numFmtId="176" fontId="2" fillId="0" borderId="0"/>
    <xf numFmtId="176" fontId="2" fillId="0" borderId="0"/>
    <xf numFmtId="176" fontId="102" fillId="0" borderId="0"/>
    <xf numFmtId="176" fontId="102" fillId="0" borderId="0"/>
    <xf numFmtId="176" fontId="131" fillId="0" borderId="0">
      <alignment vertical="center"/>
    </xf>
    <xf numFmtId="0" fontId="102" fillId="0" borderId="0"/>
    <xf numFmtId="176" fontId="92" fillId="0" borderId="0"/>
    <xf numFmtId="176" fontId="105" fillId="0" borderId="0"/>
    <xf numFmtId="176" fontId="105" fillId="0" borderId="0"/>
    <xf numFmtId="0" fontId="131" fillId="0" borderId="0">
      <alignment vertical="center"/>
    </xf>
    <xf numFmtId="0" fontId="131" fillId="0" borderId="0">
      <alignment vertical="center"/>
    </xf>
    <xf numFmtId="0" fontId="131" fillId="0" borderId="0">
      <alignment vertical="center"/>
    </xf>
    <xf numFmtId="0" fontId="102" fillId="0" borderId="0">
      <alignment vertical="center"/>
    </xf>
    <xf numFmtId="176" fontId="133" fillId="0" borderId="0" applyNumberFormat="0" applyFill="0" applyBorder="0" applyAlignment="0" applyProtection="0">
      <alignment vertical="top"/>
      <protection locked="0"/>
    </xf>
    <xf numFmtId="172" fontId="92" fillId="0" borderId="0" applyFont="0" applyFill="0" applyBorder="0" applyAlignment="0" applyProtection="0"/>
    <xf numFmtId="176" fontId="92" fillId="0" borderId="0">
      <alignment vertical="center"/>
    </xf>
    <xf numFmtId="0" fontId="9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176" fontId="132" fillId="0" borderId="0"/>
    <xf numFmtId="0" fontId="80" fillId="0" borderId="0"/>
    <xf numFmtId="0" fontId="104" fillId="0" borderId="0" applyNumberFormat="0" applyFill="0" applyBorder="0" applyAlignment="0" applyProtection="0">
      <alignment vertical="top"/>
      <protection locked="0"/>
    </xf>
  </cellStyleXfs>
  <cellXfs count="498">
    <xf numFmtId="0" fontId="0" fillId="0" borderId="0" xfId="0"/>
    <xf numFmtId="0" fontId="3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right"/>
    </xf>
    <xf numFmtId="0" fontId="4" fillId="0" borderId="0" xfId="2" applyFont="1"/>
    <xf numFmtId="0" fontId="5" fillId="0" borderId="0" xfId="2" applyFont="1"/>
    <xf numFmtId="0" fontId="7" fillId="0" borderId="0" xfId="2" applyFont="1"/>
    <xf numFmtId="0" fontId="8" fillId="0" borderId="0" xfId="2" applyFont="1" applyAlignment="1">
      <alignment horizontal="center"/>
    </xf>
    <xf numFmtId="0" fontId="9" fillId="0" borderId="0" xfId="2" applyFont="1"/>
    <xf numFmtId="0" fontId="10" fillId="0" borderId="0" xfId="2" applyFont="1" applyAlignment="1">
      <alignment horizontal="left"/>
    </xf>
    <xf numFmtId="0" fontId="10" fillId="0" borderId="0" xfId="2" applyFont="1" applyAlignment="1">
      <alignment horizontal="center"/>
    </xf>
    <xf numFmtId="0" fontId="4" fillId="0" borderId="0" xfId="0" applyFont="1" applyAlignment="1">
      <alignment horizontal="right"/>
    </xf>
    <xf numFmtId="0" fontId="11" fillId="0" borderId="0" xfId="1" applyFont="1" applyFill="1" applyAlignment="1" applyProtection="1"/>
    <xf numFmtId="0" fontId="9" fillId="0" borderId="0" xfId="0" applyFont="1"/>
    <xf numFmtId="0" fontId="12" fillId="0" borderId="0" xfId="0" applyFont="1"/>
    <xf numFmtId="0" fontId="12" fillId="0" borderId="0" xfId="0" applyFont="1" applyAlignment="1">
      <alignment horizontal="right"/>
    </xf>
    <xf numFmtId="0" fontId="12" fillId="0" borderId="0" xfId="2" applyFont="1" applyAlignment="1">
      <alignment horizontal="center"/>
    </xf>
    <xf numFmtId="0" fontId="12" fillId="0" borderId="0" xfId="2" applyFont="1"/>
    <xf numFmtId="0" fontId="13" fillId="0" borderId="0" xfId="1" applyFont="1" applyFill="1" applyAlignment="1" applyProtection="1"/>
    <xf numFmtId="0" fontId="9" fillId="0" borderId="0" xfId="0" applyFont="1" applyAlignment="1">
      <alignment horizontal="right"/>
    </xf>
    <xf numFmtId="0" fontId="8" fillId="0" borderId="0" xfId="0" applyFont="1"/>
    <xf numFmtId="0" fontId="4" fillId="0" borderId="0" xfId="0" applyFont="1"/>
    <xf numFmtId="0" fontId="10" fillId="0" borderId="0" xfId="2" applyFont="1"/>
    <xf numFmtId="0" fontId="8" fillId="0" borderId="0" xfId="3" applyFont="1" applyAlignment="1">
      <alignment horizontal="left" vertical="center"/>
    </xf>
    <xf numFmtId="0" fontId="9" fillId="0" borderId="0" xfId="2" applyFont="1" applyAlignment="1">
      <alignment vertical="center"/>
    </xf>
    <xf numFmtId="1" fontId="15" fillId="0" borderId="0" xfId="3" applyNumberFormat="1" applyFont="1" applyAlignment="1">
      <alignment horizontal="left" vertical="center"/>
    </xf>
    <xf numFmtId="0" fontId="16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0" fontId="16" fillId="0" borderId="0" xfId="4" applyFont="1" applyAlignment="1">
      <alignment horizontal="left" vertical="center"/>
    </xf>
    <xf numFmtId="0" fontId="16" fillId="0" borderId="0" xfId="4" applyFont="1" applyAlignment="1">
      <alignment vertical="center"/>
    </xf>
    <xf numFmtId="0" fontId="17" fillId="0" borderId="0" xfId="4" applyFont="1" applyAlignment="1">
      <alignment vertical="center"/>
    </xf>
    <xf numFmtId="0" fontId="18" fillId="0" borderId="0" xfId="4" applyFont="1" applyAlignment="1">
      <alignment vertical="center"/>
    </xf>
    <xf numFmtId="0" fontId="18" fillId="0" borderId="0" xfId="3" applyFont="1" applyAlignment="1">
      <alignment vertical="center"/>
    </xf>
    <xf numFmtId="0" fontId="17" fillId="0" borderId="0" xfId="3" applyFont="1" applyAlignment="1">
      <alignment horizontal="right" vertical="center"/>
    </xf>
    <xf numFmtId="0" fontId="10" fillId="0" borderId="0" xfId="4" applyFont="1" applyAlignment="1">
      <alignment vertical="center"/>
    </xf>
    <xf numFmtId="0" fontId="16" fillId="0" borderId="0" xfId="4" applyFont="1" applyAlignment="1">
      <alignment horizontal="right" vertical="center"/>
    </xf>
    <xf numFmtId="1" fontId="9" fillId="0" borderId="0" xfId="3" applyNumberFormat="1" applyFont="1" applyAlignment="1">
      <alignment horizontal="left" vertical="center"/>
    </xf>
    <xf numFmtId="0" fontId="9" fillId="0" borderId="0" xfId="3" applyFont="1" applyAlignment="1">
      <alignment vertical="center"/>
    </xf>
    <xf numFmtId="0" fontId="19" fillId="0" borderId="0" xfId="2" applyFont="1" applyAlignment="1">
      <alignment vertical="center"/>
    </xf>
    <xf numFmtId="16" fontId="16" fillId="0" borderId="0" xfId="3" quotePrefix="1" applyNumberFormat="1" applyFont="1" applyAlignment="1">
      <alignment horizontal="center" vertical="center"/>
    </xf>
    <xf numFmtId="16" fontId="16" fillId="0" borderId="0" xfId="3" applyNumberFormat="1" applyFont="1" applyAlignment="1">
      <alignment horizontal="center" vertical="center"/>
    </xf>
    <xf numFmtId="0" fontId="19" fillId="0" borderId="0" xfId="0" applyFont="1"/>
    <xf numFmtId="0" fontId="19" fillId="0" borderId="0" xfId="4" applyFont="1" applyAlignment="1">
      <alignment vertical="center"/>
    </xf>
    <xf numFmtId="0" fontId="19" fillId="0" borderId="0" xfId="3" applyFont="1" applyAlignment="1">
      <alignment vertical="center"/>
    </xf>
    <xf numFmtId="16" fontId="14" fillId="0" borderId="0" xfId="2" applyNumberFormat="1" applyFont="1" applyAlignment="1">
      <alignment horizontal="center"/>
    </xf>
    <xf numFmtId="0" fontId="20" fillId="0" borderId="0" xfId="3" applyFont="1" applyAlignment="1">
      <alignment vertical="center"/>
    </xf>
    <xf numFmtId="0" fontId="21" fillId="0" borderId="0" xfId="3" applyFont="1" applyAlignment="1">
      <alignment horizontal="right" vertical="center"/>
    </xf>
    <xf numFmtId="16" fontId="21" fillId="0" borderId="0" xfId="3" quotePrefix="1" applyNumberFormat="1" applyFont="1" applyAlignment="1">
      <alignment horizontal="center" vertical="center"/>
    </xf>
    <xf numFmtId="16" fontId="21" fillId="0" borderId="0" xfId="3" applyNumberFormat="1" applyFont="1" applyAlignment="1">
      <alignment horizontal="center" vertical="center"/>
    </xf>
    <xf numFmtId="0" fontId="21" fillId="0" borderId="0" xfId="4" applyFont="1" applyAlignment="1">
      <alignment horizontal="left" vertical="center"/>
    </xf>
    <xf numFmtId="0" fontId="21" fillId="0" borderId="0" xfId="4" applyFont="1" applyAlignment="1">
      <alignment vertical="center"/>
    </xf>
    <xf numFmtId="16" fontId="22" fillId="0" borderId="0" xfId="2" applyNumberFormat="1" applyFont="1" applyAlignment="1">
      <alignment horizontal="center"/>
    </xf>
    <xf numFmtId="0" fontId="21" fillId="0" borderId="0" xfId="2" applyFont="1" applyAlignment="1">
      <alignment horizontal="left"/>
    </xf>
    <xf numFmtId="0" fontId="20" fillId="0" borderId="0" xfId="3" applyFont="1" applyAlignment="1">
      <alignment horizontal="left" vertical="center"/>
    </xf>
    <xf numFmtId="0" fontId="21" fillId="0" borderId="0" xfId="2" applyFont="1"/>
    <xf numFmtId="0" fontId="4" fillId="0" borderId="0" xfId="5" applyFont="1"/>
    <xf numFmtId="0" fontId="23" fillId="0" borderId="0" xfId="5" applyFont="1" applyAlignment="1">
      <alignment horizontal="center"/>
    </xf>
    <xf numFmtId="0" fontId="24" fillId="0" borderId="0" xfId="5" applyFont="1" applyAlignment="1">
      <alignment horizontal="center"/>
    </xf>
    <xf numFmtId="0" fontId="25" fillId="0" borderId="0" xfId="5" applyFont="1"/>
    <xf numFmtId="164" fontId="23" fillId="0" borderId="0" xfId="5" applyNumberFormat="1" applyFont="1" applyAlignment="1">
      <alignment horizontal="center"/>
    </xf>
    <xf numFmtId="0" fontId="23" fillId="0" borderId="0" xfId="5" applyFont="1" applyAlignment="1">
      <alignment horizontal="centerContinuous"/>
    </xf>
    <xf numFmtId="0" fontId="25" fillId="0" borderId="0" xfId="5" applyFont="1" applyAlignment="1">
      <alignment horizontal="centerContinuous"/>
    </xf>
    <xf numFmtId="0" fontId="26" fillId="2" borderId="0" xfId="2" applyFont="1" applyFill="1" applyAlignment="1">
      <alignment horizontal="center"/>
    </xf>
    <xf numFmtId="0" fontId="26" fillId="2" borderId="0" xfId="2" applyFont="1" applyFill="1" applyAlignment="1">
      <alignment horizontal="left"/>
    </xf>
    <xf numFmtId="0" fontId="27" fillId="2" borderId="0" xfId="2" applyFont="1" applyFill="1"/>
    <xf numFmtId="0" fontId="28" fillId="2" borderId="0" xfId="2" applyFont="1" applyFill="1"/>
    <xf numFmtId="0" fontId="29" fillId="2" borderId="0" xfId="2" applyFont="1" applyFill="1" applyAlignment="1">
      <alignment horizontal="center"/>
    </xf>
    <xf numFmtId="0" fontId="29" fillId="2" borderId="0" xfId="2" applyFont="1" applyFill="1" applyAlignment="1">
      <alignment horizontal="left"/>
    </xf>
    <xf numFmtId="0" fontId="21" fillId="2" borderId="0" xfId="2" applyFont="1" applyFill="1"/>
    <xf numFmtId="0" fontId="30" fillId="2" borderId="0" xfId="2" applyFont="1" applyFill="1"/>
    <xf numFmtId="0" fontId="30" fillId="2" borderId="0" xfId="2" applyFont="1" applyFill="1" applyAlignment="1">
      <alignment horizontal="right"/>
    </xf>
    <xf numFmtId="0" fontId="23" fillId="2" borderId="0" xfId="2" applyFont="1" applyFill="1" applyAlignment="1">
      <alignment horizontal="centerContinuous"/>
    </xf>
    <xf numFmtId="0" fontId="4" fillId="2" borderId="0" xfId="2" applyFont="1" applyFill="1"/>
    <xf numFmtId="0" fontId="21" fillId="2" borderId="0" xfId="2" applyFont="1" applyFill="1" applyAlignment="1">
      <alignment horizontal="centerContinuous"/>
    </xf>
    <xf numFmtId="0" fontId="4" fillId="2" borderId="0" xfId="2" applyFont="1" applyFill="1" applyAlignment="1">
      <alignment horizontal="left"/>
    </xf>
    <xf numFmtId="0" fontId="31" fillId="2" borderId="0" xfId="2" applyFont="1" applyFill="1"/>
    <xf numFmtId="0" fontId="32" fillId="2" borderId="0" xfId="2" applyFont="1" applyFill="1"/>
    <xf numFmtId="165" fontId="33" fillId="2" borderId="0" xfId="1" applyNumberFormat="1" applyFont="1" applyFill="1" applyAlignment="1" applyProtection="1"/>
    <xf numFmtId="0" fontId="34" fillId="2" borderId="0" xfId="2" applyFont="1" applyFill="1"/>
    <xf numFmtId="0" fontId="34" fillId="2" borderId="0" xfId="2" applyFont="1" applyFill="1" applyAlignment="1">
      <alignment horizontal="right"/>
    </xf>
    <xf numFmtId="0" fontId="35" fillId="2" borderId="0" xfId="2" applyFont="1" applyFill="1" applyAlignment="1">
      <alignment horizontal="centerContinuous"/>
    </xf>
    <xf numFmtId="0" fontId="35" fillId="2" borderId="0" xfId="2" applyFont="1" applyFill="1" applyAlignment="1">
      <alignment horizontal="center"/>
    </xf>
    <xf numFmtId="15" fontId="35" fillId="2" borderId="0" xfId="2" quotePrefix="1" applyNumberFormat="1" applyFont="1" applyFill="1" applyAlignment="1">
      <alignment horizontal="center"/>
    </xf>
    <xf numFmtId="15" fontId="35" fillId="2" borderId="0" xfId="2" quotePrefix="1" applyNumberFormat="1" applyFont="1" applyFill="1" applyAlignment="1">
      <alignment horizontal="left"/>
    </xf>
    <xf numFmtId="0" fontId="36" fillId="2" borderId="0" xfId="2" applyFont="1" applyFill="1"/>
    <xf numFmtId="165" fontId="37" fillId="2" borderId="0" xfId="1" applyNumberFormat="1" applyFont="1" applyFill="1" applyAlignment="1" applyProtection="1"/>
    <xf numFmtId="0" fontId="20" fillId="2" borderId="0" xfId="2" applyFont="1" applyFill="1" applyAlignment="1">
      <alignment horizontal="right"/>
    </xf>
    <xf numFmtId="15" fontId="20" fillId="2" borderId="0" xfId="2" applyNumberFormat="1" applyFont="1" applyFill="1" applyAlignment="1">
      <alignment horizontal="center"/>
    </xf>
    <xf numFmtId="164" fontId="38" fillId="2" borderId="0" xfId="2" applyNumberFormat="1" applyFont="1" applyFill="1"/>
    <xf numFmtId="164" fontId="38" fillId="2" borderId="0" xfId="2" applyNumberFormat="1" applyFont="1" applyFill="1" applyAlignment="1">
      <alignment horizontal="left"/>
    </xf>
    <xf numFmtId="0" fontId="21" fillId="2" borderId="0" xfId="6" applyFont="1" applyFill="1" applyAlignment="1">
      <alignment horizontal="left" vertical="center" wrapText="1"/>
    </xf>
    <xf numFmtId="0" fontId="40" fillId="2" borderId="0" xfId="0" applyFont="1" applyFill="1" applyAlignment="1">
      <alignment horizontal="left"/>
    </xf>
    <xf numFmtId="16" fontId="40" fillId="2" borderId="0" xfId="5" applyNumberFormat="1" applyFont="1" applyFill="1" applyAlignment="1">
      <alignment horizontal="left"/>
    </xf>
    <xf numFmtId="0" fontId="41" fillId="2" borderId="0" xfId="2" applyFont="1" applyFill="1"/>
    <xf numFmtId="0" fontId="42" fillId="2" borderId="0" xfId="2" applyFont="1" applyFill="1"/>
    <xf numFmtId="0" fontId="5" fillId="6" borderId="1" xfId="0" applyFont="1" applyFill="1" applyBorder="1"/>
    <xf numFmtId="16" fontId="38" fillId="6" borderId="1" xfId="5" applyNumberFormat="1" applyFont="1" applyFill="1" applyBorder="1" applyAlignment="1">
      <alignment horizontal="center"/>
    </xf>
    <xf numFmtId="16" fontId="38" fillId="2" borderId="0" xfId="5" applyNumberFormat="1" applyFont="1" applyFill="1" applyAlignment="1">
      <alignment horizontal="left"/>
    </xf>
    <xf numFmtId="0" fontId="4" fillId="2" borderId="0" xfId="2" applyFont="1" applyFill="1" applyAlignment="1">
      <alignment horizontal="right"/>
    </xf>
    <xf numFmtId="0" fontId="43" fillId="2" borderId="0" xfId="4" applyFont="1" applyFill="1" applyAlignment="1">
      <alignment vertical="center"/>
    </xf>
    <xf numFmtId="165" fontId="4" fillId="2" borderId="0" xfId="5" applyNumberFormat="1" applyFont="1" applyFill="1"/>
    <xf numFmtId="16" fontId="4" fillId="2" borderId="0" xfId="2" applyNumberFormat="1" applyFont="1" applyFill="1"/>
    <xf numFmtId="0" fontId="38" fillId="2" borderId="0" xfId="4" applyFont="1" applyFill="1" applyAlignment="1">
      <alignment vertical="center"/>
    </xf>
    <xf numFmtId="0" fontId="23" fillId="2" borderId="0" xfId="4" applyFont="1" applyFill="1" applyAlignment="1">
      <alignment vertical="center"/>
    </xf>
    <xf numFmtId="0" fontId="45" fillId="2" borderId="0" xfId="2" applyFont="1" applyFill="1" applyAlignment="1">
      <alignment horizontal="right" vertical="center"/>
    </xf>
    <xf numFmtId="0" fontId="20" fillId="2" borderId="0" xfId="4" applyFont="1" applyFill="1" applyAlignment="1">
      <alignment vertical="center"/>
    </xf>
    <xf numFmtId="0" fontId="5" fillId="2" borderId="0" xfId="3" applyFont="1" applyFill="1" applyAlignment="1">
      <alignment vertical="center"/>
    </xf>
    <xf numFmtId="0" fontId="43" fillId="2" borderId="0" xfId="3" applyFont="1" applyFill="1" applyAlignment="1">
      <alignment vertical="center"/>
    </xf>
    <xf numFmtId="1" fontId="46" fillId="2" borderId="0" xfId="3" applyNumberFormat="1" applyFont="1" applyFill="1" applyAlignment="1">
      <alignment horizontal="left" vertical="center"/>
    </xf>
    <xf numFmtId="0" fontId="28" fillId="0" borderId="0" xfId="2" applyFont="1" applyAlignment="1">
      <alignment horizontal="left"/>
    </xf>
    <xf numFmtId="0" fontId="28" fillId="0" borderId="0" xfId="2" applyFont="1"/>
    <xf numFmtId="0" fontId="29" fillId="0" borderId="0" xfId="2" applyFont="1" applyAlignment="1">
      <alignment wrapText="1"/>
    </xf>
    <xf numFmtId="0" fontId="47" fillId="0" borderId="0" xfId="2" applyFont="1" applyAlignment="1">
      <alignment horizontal="left"/>
    </xf>
    <xf numFmtId="0" fontId="48" fillId="2" borderId="0" xfId="2" applyFont="1" applyFill="1" applyAlignment="1">
      <alignment horizontal="center"/>
    </xf>
    <xf numFmtId="0" fontId="48" fillId="2" borderId="0" xfId="2" applyFont="1" applyFill="1" applyAlignment="1">
      <alignment horizontal="left"/>
    </xf>
    <xf numFmtId="165" fontId="49" fillId="0" borderId="0" xfId="1" applyNumberFormat="1" applyFont="1" applyFill="1" applyAlignment="1" applyProtection="1">
      <alignment horizontal="left"/>
    </xf>
    <xf numFmtId="0" fontId="50" fillId="0" borderId="0" xfId="2" applyFont="1" applyAlignment="1">
      <alignment horizontal="left"/>
    </xf>
    <xf numFmtId="0" fontId="50" fillId="0" borderId="0" xfId="2" applyFont="1" applyAlignment="1">
      <alignment horizontal="right"/>
    </xf>
    <xf numFmtId="0" fontId="50" fillId="0" borderId="0" xfId="2" applyFont="1" applyAlignment="1">
      <alignment horizontal="center"/>
    </xf>
    <xf numFmtId="2" fontId="51" fillId="0" borderId="0" xfId="0" applyNumberFormat="1" applyFont="1" applyAlignment="1">
      <alignment horizontal="center"/>
    </xf>
    <xf numFmtId="2" fontId="51" fillId="0" borderId="0" xfId="0" applyNumberFormat="1" applyFont="1" applyAlignment="1">
      <alignment horizontal="left"/>
    </xf>
    <xf numFmtId="0" fontId="52" fillId="0" borderId="0" xfId="2" applyFont="1" applyAlignment="1">
      <alignment horizontal="right"/>
    </xf>
    <xf numFmtId="0" fontId="52" fillId="0" borderId="0" xfId="2" applyFont="1" applyAlignment="1">
      <alignment horizontal="center"/>
    </xf>
    <xf numFmtId="15" fontId="42" fillId="0" borderId="0" xfId="2" quotePrefix="1" applyNumberFormat="1" applyFont="1" applyAlignment="1">
      <alignment horizontal="center"/>
    </xf>
    <xf numFmtId="0" fontId="32" fillId="0" borderId="0" xfId="2" applyFont="1"/>
    <xf numFmtId="165" fontId="53" fillId="0" borderId="0" xfId="1" applyNumberFormat="1" applyFont="1" applyFill="1" applyAlignment="1" applyProtection="1">
      <alignment horizontal="left"/>
    </xf>
    <xf numFmtId="0" fontId="52" fillId="0" borderId="6" xfId="2" applyFont="1" applyBorder="1" applyAlignment="1">
      <alignment horizontal="center"/>
    </xf>
    <xf numFmtId="0" fontId="42" fillId="0" borderId="0" xfId="2" applyFont="1" applyAlignment="1">
      <alignment horizontal="left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/>
    </xf>
    <xf numFmtId="0" fontId="5" fillId="3" borderId="10" xfId="2" applyFont="1" applyFill="1" applyBorder="1" applyAlignment="1">
      <alignment horizontal="center" vertical="center" wrapText="1"/>
    </xf>
    <xf numFmtId="0" fontId="4" fillId="6" borderId="0" xfId="2" applyFont="1" applyFill="1"/>
    <xf numFmtId="0" fontId="5" fillId="6" borderId="0" xfId="2" applyFont="1" applyFill="1" applyAlignment="1">
      <alignment horizontal="left" vertical="center"/>
    </xf>
    <xf numFmtId="0" fontId="5" fillId="3" borderId="1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/>
    </xf>
    <xf numFmtId="0" fontId="5" fillId="3" borderId="10" xfId="2" applyFont="1" applyFill="1" applyBorder="1" applyAlignment="1">
      <alignment horizontal="center" vertical="center"/>
    </xf>
    <xf numFmtId="0" fontId="5" fillId="3" borderId="0" xfId="2" applyFont="1" applyFill="1" applyAlignment="1">
      <alignment horizontal="center" vertical="center"/>
    </xf>
    <xf numFmtId="0" fontId="4" fillId="6" borderId="2" xfId="2" applyFont="1" applyFill="1" applyBorder="1" applyAlignment="1">
      <alignment horizontal="left"/>
    </xf>
    <xf numFmtId="0" fontId="4" fillId="6" borderId="10" xfId="2" applyFont="1" applyFill="1" applyBorder="1" applyAlignment="1">
      <alignment horizontal="left"/>
    </xf>
    <xf numFmtId="0" fontId="4" fillId="6" borderId="3" xfId="2" applyFont="1" applyFill="1" applyBorder="1" applyAlignment="1">
      <alignment horizontal="right"/>
    </xf>
    <xf numFmtId="0" fontId="4" fillId="6" borderId="10" xfId="2" applyFont="1" applyFill="1" applyBorder="1" applyAlignment="1">
      <alignment horizontal="right"/>
    </xf>
    <xf numFmtId="0" fontId="4" fillId="6" borderId="4" xfId="2" applyFont="1" applyFill="1" applyBorder="1" applyAlignment="1">
      <alignment horizontal="right"/>
    </xf>
    <xf numFmtId="0" fontId="20" fillId="6" borderId="14" xfId="0" applyFont="1" applyFill="1" applyBorder="1" applyAlignment="1">
      <alignment horizontal="left"/>
    </xf>
    <xf numFmtId="0" fontId="20" fillId="6" borderId="15" xfId="0" applyFont="1" applyFill="1" applyBorder="1" applyAlignment="1">
      <alignment horizontal="left"/>
    </xf>
    <xf numFmtId="16" fontId="20" fillId="6" borderId="16" xfId="2" applyNumberFormat="1" applyFont="1" applyFill="1" applyBorder="1" applyAlignment="1">
      <alignment horizontal="right"/>
    </xf>
    <xf numFmtId="16" fontId="5" fillId="6" borderId="16" xfId="2" quotePrefix="1" applyNumberFormat="1" applyFont="1" applyFill="1" applyBorder="1" applyAlignment="1">
      <alignment horizontal="center"/>
    </xf>
    <xf numFmtId="16" fontId="20" fillId="6" borderId="16" xfId="2" applyNumberFormat="1" applyFont="1" applyFill="1" applyBorder="1" applyAlignment="1">
      <alignment horizontal="center"/>
    </xf>
    <xf numFmtId="0" fontId="38" fillId="6" borderId="0" xfId="2" applyFont="1" applyFill="1"/>
    <xf numFmtId="0" fontId="5" fillId="6" borderId="0" xfId="5" applyFont="1" applyFill="1" applyAlignment="1">
      <alignment horizontal="left"/>
    </xf>
    <xf numFmtId="164" fontId="54" fillId="6" borderId="11" xfId="0" applyNumberFormat="1" applyFont="1" applyFill="1" applyBorder="1" applyAlignment="1">
      <alignment horizontal="center" vertical="center"/>
    </xf>
    <xf numFmtId="164" fontId="54" fillId="6" borderId="13" xfId="0" applyNumberFormat="1" applyFont="1" applyFill="1" applyBorder="1" applyAlignment="1">
      <alignment horizontal="center" vertical="center"/>
    </xf>
    <xf numFmtId="164" fontId="54" fillId="6" borderId="0" xfId="0" applyNumberFormat="1" applyFont="1" applyFill="1" applyAlignment="1">
      <alignment horizontal="center" vertical="center"/>
    </xf>
    <xf numFmtId="164" fontId="54" fillId="6" borderId="12" xfId="0" applyNumberFormat="1" applyFont="1" applyFill="1" applyBorder="1" applyAlignment="1">
      <alignment horizontal="center" vertical="center"/>
    </xf>
    <xf numFmtId="0" fontId="5" fillId="6" borderId="0" xfId="2" applyFont="1" applyFill="1"/>
    <xf numFmtId="16" fontId="56" fillId="7" borderId="11" xfId="0" applyNumberFormat="1" applyFont="1" applyFill="1" applyBorder="1"/>
    <xf numFmtId="166" fontId="56" fillId="7" borderId="13" xfId="5" applyNumberFormat="1" applyFont="1" applyFill="1" applyBorder="1" applyAlignment="1">
      <alignment horizontal="center"/>
    </xf>
    <xf numFmtId="164" fontId="56" fillId="7" borderId="0" xfId="0" applyNumberFormat="1" applyFont="1" applyFill="1" applyAlignment="1">
      <alignment horizontal="center"/>
    </xf>
    <xf numFmtId="164" fontId="56" fillId="7" borderId="13" xfId="0" applyNumberFormat="1" applyFont="1" applyFill="1" applyBorder="1" applyAlignment="1">
      <alignment horizontal="center"/>
    </xf>
    <xf numFmtId="16" fontId="58" fillId="8" borderId="18" xfId="5" applyNumberFormat="1" applyFont="1" applyFill="1" applyBorder="1" applyAlignment="1">
      <alignment horizontal="right"/>
    </xf>
    <xf numFmtId="16" fontId="58" fillId="8" borderId="18" xfId="2" applyNumberFormat="1" applyFont="1" applyFill="1" applyBorder="1" applyAlignment="1">
      <alignment horizontal="center"/>
    </xf>
    <xf numFmtId="16" fontId="5" fillId="8" borderId="18" xfId="2" quotePrefix="1" applyNumberFormat="1" applyFont="1" applyFill="1" applyBorder="1" applyAlignment="1">
      <alignment horizontal="center"/>
    </xf>
    <xf numFmtId="16" fontId="58" fillId="8" borderId="18" xfId="2" quotePrefix="1" applyNumberFormat="1" applyFont="1" applyFill="1" applyBorder="1" applyAlignment="1">
      <alignment horizontal="center"/>
    </xf>
    <xf numFmtId="16" fontId="55" fillId="8" borderId="18" xfId="2" quotePrefix="1" applyNumberFormat="1" applyFont="1" applyFill="1" applyBorder="1" applyAlignment="1">
      <alignment horizontal="center"/>
    </xf>
    <xf numFmtId="0" fontId="57" fillId="6" borderId="0" xfId="2" applyFont="1" applyFill="1"/>
    <xf numFmtId="164" fontId="59" fillId="9" borderId="11" xfId="0" applyNumberFormat="1" applyFont="1" applyFill="1" applyBorder="1" applyAlignment="1">
      <alignment horizontal="left" wrapText="1"/>
    </xf>
    <xf numFmtId="166" fontId="59" fillId="9" borderId="13" xfId="5" applyNumberFormat="1" applyFont="1" applyFill="1" applyBorder="1" applyAlignment="1">
      <alignment horizontal="center"/>
    </xf>
    <xf numFmtId="164" fontId="59" fillId="9" borderId="0" xfId="0" applyNumberFormat="1" applyFont="1" applyFill="1" applyAlignment="1">
      <alignment horizontal="center"/>
    </xf>
    <xf numFmtId="164" fontId="59" fillId="9" borderId="13" xfId="0" applyNumberFormat="1" applyFont="1" applyFill="1" applyBorder="1" applyAlignment="1">
      <alignment horizontal="center"/>
    </xf>
    <xf numFmtId="0" fontId="60" fillId="6" borderId="0" xfId="2" applyFont="1" applyFill="1"/>
    <xf numFmtId="167" fontId="5" fillId="7" borderId="20" xfId="5" applyNumberFormat="1" applyFont="1" applyFill="1" applyBorder="1" applyAlignment="1">
      <alignment vertical="center"/>
    </xf>
    <xf numFmtId="166" fontId="5" fillId="7" borderId="21" xfId="5" applyNumberFormat="1" applyFont="1" applyFill="1" applyBorder="1" applyAlignment="1">
      <alignment horizontal="center" vertical="center"/>
    </xf>
    <xf numFmtId="164" fontId="5" fillId="7" borderId="22" xfId="0" applyNumberFormat="1" applyFont="1" applyFill="1" applyBorder="1" applyAlignment="1">
      <alignment horizontal="center" vertical="center"/>
    </xf>
    <xf numFmtId="164" fontId="5" fillId="7" borderId="21" xfId="0" applyNumberFormat="1" applyFont="1" applyFill="1" applyBorder="1" applyAlignment="1">
      <alignment horizontal="center" vertical="center"/>
    </xf>
    <xf numFmtId="0" fontId="4" fillId="6" borderId="6" xfId="2" applyFont="1" applyFill="1" applyBorder="1"/>
    <xf numFmtId="0" fontId="5" fillId="6" borderId="6" xfId="5" applyFont="1" applyFill="1" applyBorder="1" applyAlignment="1">
      <alignment horizontal="left"/>
    </xf>
    <xf numFmtId="164" fontId="56" fillId="7" borderId="10" xfId="0" applyNumberFormat="1" applyFont="1" applyFill="1" applyBorder="1" applyAlignment="1">
      <alignment horizontal="center"/>
    </xf>
    <xf numFmtId="0" fontId="58" fillId="6" borderId="0" xfId="2" applyFont="1" applyFill="1"/>
    <xf numFmtId="164" fontId="5" fillId="7" borderId="13" xfId="0" applyNumberFormat="1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left" wrapText="1"/>
    </xf>
    <xf numFmtId="0" fontId="5" fillId="6" borderId="17" xfId="0" applyFont="1" applyFill="1" applyBorder="1" applyAlignment="1">
      <alignment horizontal="left" wrapText="1"/>
    </xf>
    <xf numFmtId="16" fontId="5" fillId="6" borderId="18" xfId="2" applyNumberFormat="1" applyFont="1" applyFill="1" applyBorder="1" applyAlignment="1">
      <alignment horizontal="right"/>
    </xf>
    <xf numFmtId="16" fontId="5" fillId="6" borderId="18" xfId="2" applyNumberFormat="1" applyFont="1" applyFill="1" applyBorder="1" applyAlignment="1">
      <alignment horizontal="center"/>
    </xf>
    <xf numFmtId="16" fontId="55" fillId="6" borderId="18" xfId="2" quotePrefix="1" applyNumberFormat="1" applyFont="1" applyFill="1" applyBorder="1" applyAlignment="1">
      <alignment horizontal="center"/>
    </xf>
    <xf numFmtId="167" fontId="5" fillId="7" borderId="27" xfId="5" applyNumberFormat="1" applyFont="1" applyFill="1" applyBorder="1" applyAlignment="1">
      <alignment vertical="center"/>
    </xf>
    <xf numFmtId="164" fontId="5" fillId="7" borderId="27" xfId="0" applyNumberFormat="1" applyFont="1" applyFill="1" applyBorder="1" applyAlignment="1">
      <alignment horizontal="center" vertical="center"/>
    </xf>
    <xf numFmtId="16" fontId="60" fillId="6" borderId="13" xfId="2" quotePrefix="1" applyNumberFormat="1" applyFont="1" applyFill="1" applyBorder="1" applyAlignment="1">
      <alignment horizontal="center"/>
    </xf>
    <xf numFmtId="16" fontId="54" fillId="6" borderId="13" xfId="2" quotePrefix="1" applyNumberFormat="1" applyFont="1" applyFill="1" applyBorder="1" applyAlignment="1">
      <alignment horizontal="center"/>
    </xf>
    <xf numFmtId="166" fontId="5" fillId="7" borderId="27" xfId="5" applyNumberFormat="1" applyFont="1" applyFill="1" applyBorder="1" applyAlignment="1">
      <alignment horizontal="center" vertical="center"/>
    </xf>
    <xf numFmtId="167" fontId="5" fillId="7" borderId="0" xfId="5" applyNumberFormat="1" applyFont="1" applyFill="1" applyAlignment="1">
      <alignment horizontal="center" vertical="center"/>
    </xf>
    <xf numFmtId="167" fontId="5" fillId="2" borderId="3" xfId="5" applyNumberFormat="1" applyFont="1" applyFill="1" applyBorder="1" applyAlignment="1">
      <alignment horizontal="center" vertical="center"/>
    </xf>
    <xf numFmtId="0" fontId="4" fillId="6" borderId="0" xfId="2" applyFont="1" applyFill="1" applyAlignment="1">
      <alignment horizontal="right"/>
    </xf>
    <xf numFmtId="0" fontId="4" fillId="6" borderId="3" xfId="2" applyFont="1" applyFill="1" applyBorder="1" applyAlignment="1">
      <alignment horizontal="center"/>
    </xf>
    <xf numFmtId="16" fontId="54" fillId="6" borderId="0" xfId="5" applyNumberFormat="1" applyFont="1" applyFill="1" applyAlignment="1">
      <alignment horizontal="center" wrapText="1"/>
    </xf>
    <xf numFmtId="0" fontId="54" fillId="6" borderId="0" xfId="0" applyFont="1" applyFill="1" applyAlignment="1">
      <alignment horizontal="left" wrapText="1"/>
    </xf>
    <xf numFmtId="16" fontId="54" fillId="6" borderId="0" xfId="5" applyNumberFormat="1" applyFont="1" applyFill="1" applyAlignment="1">
      <alignment horizontal="right"/>
    </xf>
    <xf numFmtId="16" fontId="54" fillId="6" borderId="0" xfId="2" applyNumberFormat="1" applyFont="1" applyFill="1" applyAlignment="1">
      <alignment horizontal="center"/>
    </xf>
    <xf numFmtId="16" fontId="54" fillId="6" borderId="0" xfId="2" quotePrefix="1" applyNumberFormat="1" applyFont="1" applyFill="1" applyAlignment="1">
      <alignment horizontal="center"/>
    </xf>
    <xf numFmtId="0" fontId="17" fillId="7" borderId="0" xfId="4" applyFont="1" applyFill="1" applyAlignment="1">
      <alignment vertical="center"/>
    </xf>
    <xf numFmtId="1" fontId="61" fillId="0" borderId="0" xfId="3" applyNumberFormat="1" applyFont="1" applyAlignment="1">
      <alignment horizontal="left" vertical="center"/>
    </xf>
    <xf numFmtId="0" fontId="62" fillId="0" borderId="0" xfId="2" applyFont="1" applyAlignment="1">
      <alignment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9" fillId="0" borderId="0" xfId="2" applyFont="1" applyAlignment="1">
      <alignment horizontal="right"/>
    </xf>
    <xf numFmtId="0" fontId="63" fillId="7" borderId="28" xfId="0" applyFont="1" applyFill="1" applyBorder="1" applyAlignment="1">
      <alignment horizontal="left" vertical="center"/>
    </xf>
    <xf numFmtId="0" fontId="9" fillId="0" borderId="0" xfId="2" applyFont="1" applyAlignment="1">
      <alignment horizontal="left"/>
    </xf>
    <xf numFmtId="164" fontId="64" fillId="7" borderId="11" xfId="0" applyNumberFormat="1" applyFont="1" applyFill="1" applyBorder="1" applyAlignment="1">
      <alignment horizontal="left"/>
    </xf>
    <xf numFmtId="0" fontId="65" fillId="0" borderId="0" xfId="2" applyFont="1" applyAlignment="1">
      <alignment horizontal="center"/>
    </xf>
    <xf numFmtId="0" fontId="65" fillId="0" borderId="0" xfId="2" applyFont="1" applyAlignment="1">
      <alignment horizontal="left"/>
    </xf>
    <xf numFmtId="0" fontId="8" fillId="0" borderId="0" xfId="2" applyFont="1"/>
    <xf numFmtId="0" fontId="8" fillId="7" borderId="0" xfId="4" applyFont="1" applyFill="1" applyAlignment="1">
      <alignment vertical="center"/>
    </xf>
    <xf numFmtId="16" fontId="66" fillId="0" borderId="0" xfId="3" quotePrefix="1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7" fillId="0" borderId="0" xfId="0" applyFont="1" applyAlignment="1">
      <alignment horizontal="left" vertical="center"/>
    </xf>
    <xf numFmtId="16" fontId="68" fillId="0" borderId="0" xfId="3" quotePrefix="1" applyNumberFormat="1" applyFont="1" applyAlignment="1">
      <alignment horizontal="center" vertical="center"/>
    </xf>
    <xf numFmtId="0" fontId="69" fillId="6" borderId="0" xfId="5" applyFont="1" applyFill="1" applyAlignment="1">
      <alignment horizontal="center" wrapText="1"/>
    </xf>
    <xf numFmtId="0" fontId="8" fillId="2" borderId="0" xfId="3" applyFont="1" applyFill="1" applyAlignment="1">
      <alignment vertical="center"/>
    </xf>
    <xf numFmtId="0" fontId="17" fillId="0" borderId="0" xfId="3" applyFont="1" applyAlignment="1">
      <alignment horizontal="left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" fontId="9" fillId="0" borderId="0" xfId="2" applyNumberFormat="1" applyFont="1" applyAlignment="1">
      <alignment horizontal="right"/>
    </xf>
    <xf numFmtId="16" fontId="9" fillId="0" borderId="0" xfId="2" applyNumberFormat="1" applyFont="1"/>
    <xf numFmtId="0" fontId="9" fillId="0" borderId="0" xfId="2" applyFont="1" applyAlignment="1">
      <alignment horizontal="center"/>
    </xf>
    <xf numFmtId="16" fontId="70" fillId="0" borderId="0" xfId="5" applyNumberFormat="1" applyFont="1" applyAlignment="1">
      <alignment horizontal="center"/>
    </xf>
    <xf numFmtId="16" fontId="70" fillId="0" borderId="0" xfId="5" applyNumberFormat="1" applyFont="1" applyAlignment="1">
      <alignment horizontal="left"/>
    </xf>
    <xf numFmtId="0" fontId="71" fillId="0" borderId="0" xfId="2" applyFont="1" applyAlignment="1">
      <alignment vertical="center"/>
    </xf>
    <xf numFmtId="16" fontId="52" fillId="0" borderId="0" xfId="3" quotePrefix="1" applyNumberFormat="1" applyFont="1" applyAlignment="1">
      <alignment horizontal="center" vertical="center"/>
    </xf>
    <xf numFmtId="0" fontId="32" fillId="0" borderId="0" xfId="2" applyFont="1" applyAlignment="1">
      <alignment horizontal="right"/>
    </xf>
    <xf numFmtId="0" fontId="32" fillId="0" borderId="0" xfId="2" applyFont="1" applyAlignment="1">
      <alignment horizontal="center"/>
    </xf>
    <xf numFmtId="0" fontId="71" fillId="0" borderId="0" xfId="0" applyFont="1" applyAlignment="1">
      <alignment horizontal="center"/>
    </xf>
    <xf numFmtId="0" fontId="71" fillId="0" borderId="0" xfId="0" applyFont="1" applyAlignment="1">
      <alignment horizontal="left"/>
    </xf>
    <xf numFmtId="0" fontId="32" fillId="0" borderId="0" xfId="0" applyFont="1" applyAlignment="1">
      <alignment horizontal="left" vertical="center"/>
    </xf>
    <xf numFmtId="0" fontId="72" fillId="0" borderId="0" xfId="0" applyFont="1" applyAlignment="1">
      <alignment horizontal="left" vertical="center"/>
    </xf>
    <xf numFmtId="0" fontId="73" fillId="0" borderId="0" xfId="0" applyFont="1" applyAlignment="1">
      <alignment horizontal="center" vertical="center"/>
    </xf>
    <xf numFmtId="0" fontId="73" fillId="0" borderId="0" xfId="0" applyFont="1" applyAlignment="1">
      <alignment horizontal="left" vertical="center"/>
    </xf>
    <xf numFmtId="0" fontId="74" fillId="0" borderId="0" xfId="0" applyFont="1" applyAlignment="1">
      <alignment vertical="center"/>
    </xf>
    <xf numFmtId="0" fontId="74" fillId="0" borderId="0" xfId="0" applyFont="1" applyAlignment="1">
      <alignment horizontal="left" vertical="center"/>
    </xf>
    <xf numFmtId="0" fontId="73" fillId="0" borderId="0" xfId="2" applyFont="1" applyAlignment="1">
      <alignment horizontal="left" vertical="center" wrapText="1"/>
    </xf>
    <xf numFmtId="0" fontId="75" fillId="0" borderId="0" xfId="0" applyFont="1" applyAlignment="1">
      <alignment horizontal="left" vertical="center"/>
    </xf>
    <xf numFmtId="0" fontId="76" fillId="0" borderId="0" xfId="0" applyFont="1" applyAlignment="1">
      <alignment vertical="center"/>
    </xf>
    <xf numFmtId="0" fontId="77" fillId="0" borderId="0" xfId="0" applyFont="1" applyAlignment="1">
      <alignment horizontal="left" vertical="center"/>
    </xf>
    <xf numFmtId="0" fontId="77" fillId="0" borderId="0" xfId="0" applyFont="1" applyAlignment="1">
      <alignment horizontal="right" vertical="center"/>
    </xf>
    <xf numFmtId="0" fontId="73" fillId="0" borderId="0" xfId="0" applyFont="1" applyAlignment="1">
      <alignment vertical="center"/>
    </xf>
    <xf numFmtId="0" fontId="32" fillId="0" borderId="0" xfId="0" applyFont="1"/>
    <xf numFmtId="0" fontId="32" fillId="0" borderId="0" xfId="2" applyFont="1" applyAlignment="1">
      <alignment horizontal="left"/>
    </xf>
    <xf numFmtId="0" fontId="75" fillId="0" borderId="0" xfId="0" applyFont="1" applyAlignment="1">
      <alignment vertical="center"/>
    </xf>
    <xf numFmtId="0" fontId="75" fillId="0" borderId="0" xfId="0" applyFont="1" applyAlignment="1">
      <alignment horizontal="center" vertical="center"/>
    </xf>
    <xf numFmtId="0" fontId="42" fillId="0" borderId="0" xfId="5" applyFont="1" applyAlignment="1">
      <alignment horizontal="left"/>
    </xf>
    <xf numFmtId="0" fontId="42" fillId="0" borderId="0" xfId="5" applyFont="1" applyAlignment="1">
      <alignment horizontal="center"/>
    </xf>
    <xf numFmtId="0" fontId="42" fillId="0" borderId="0" xfId="5" applyFont="1" applyAlignment="1">
      <alignment horizontal="center" wrapText="1"/>
    </xf>
    <xf numFmtId="0" fontId="5" fillId="2" borderId="0" xfId="2" applyFont="1" applyFill="1" applyAlignment="1">
      <alignment horizontal="center"/>
    </xf>
    <xf numFmtId="0" fontId="5" fillId="2" borderId="0" xfId="2" applyFont="1" applyFill="1"/>
    <xf numFmtId="0" fontId="78" fillId="0" borderId="0" xfId="2" applyFont="1"/>
    <xf numFmtId="165" fontId="33" fillId="0" borderId="0" xfId="1" applyNumberFormat="1" applyFont="1" applyFill="1" applyAlignment="1" applyProtection="1">
      <alignment horizontal="left"/>
    </xf>
    <xf numFmtId="0" fontId="30" fillId="0" borderId="0" xfId="2" applyFont="1" applyAlignment="1">
      <alignment horizontal="left"/>
    </xf>
    <xf numFmtId="0" fontId="30" fillId="0" borderId="0" xfId="2" applyFont="1" applyAlignment="1">
      <alignment horizontal="right"/>
    </xf>
    <xf numFmtId="0" fontId="30" fillId="0" borderId="0" xfId="2" applyFont="1" applyAlignment="1">
      <alignment horizontal="center"/>
    </xf>
    <xf numFmtId="2" fontId="79" fillId="0" borderId="0" xfId="0" applyNumberFormat="1" applyFont="1" applyAlignment="1">
      <alignment horizontal="center"/>
    </xf>
    <xf numFmtId="2" fontId="79" fillId="0" borderId="0" xfId="0" applyNumberFormat="1" applyFont="1"/>
    <xf numFmtId="0" fontId="21" fillId="0" borderId="0" xfId="2" applyFont="1" applyAlignment="1">
      <alignment horizontal="right"/>
    </xf>
    <xf numFmtId="165" fontId="37" fillId="0" borderId="0" xfId="1" applyNumberFormat="1" applyFont="1" applyFill="1" applyAlignment="1" applyProtection="1">
      <alignment horizontal="left"/>
    </xf>
    <xf numFmtId="0" fontId="30" fillId="0" borderId="0" xfId="2" applyFont="1"/>
    <xf numFmtId="0" fontId="5" fillId="10" borderId="1" xfId="2" applyFont="1" applyFill="1" applyBorder="1" applyAlignment="1">
      <alignment horizontal="center" vertical="center"/>
    </xf>
    <xf numFmtId="0" fontId="32" fillId="6" borderId="0" xfId="2" applyFont="1" applyFill="1"/>
    <xf numFmtId="0" fontId="5" fillId="10" borderId="1" xfId="2" applyFont="1" applyFill="1" applyBorder="1" applyAlignment="1">
      <alignment horizontal="center" vertical="center" wrapText="1"/>
    </xf>
    <xf numFmtId="0" fontId="5" fillId="3" borderId="29" xfId="5" applyFont="1" applyFill="1" applyBorder="1" applyAlignment="1">
      <alignment horizontal="left" vertical="center"/>
    </xf>
    <xf numFmtId="0" fontId="5" fillId="3" borderId="9" xfId="5" applyFont="1" applyFill="1" applyBorder="1" applyAlignment="1">
      <alignment horizontal="left" vertical="center" wrapText="1"/>
    </xf>
    <xf numFmtId="0" fontId="5" fillId="3" borderId="1" xfId="5" applyFont="1" applyFill="1" applyBorder="1" applyAlignment="1">
      <alignment horizontal="center" vertical="center"/>
    </xf>
    <xf numFmtId="0" fontId="5" fillId="3" borderId="1" xfId="5" applyFont="1" applyFill="1" applyBorder="1" applyAlignment="1">
      <alignment horizontal="left" vertical="center"/>
    </xf>
    <xf numFmtId="0" fontId="5" fillId="3" borderId="29" xfId="5" applyFont="1" applyFill="1" applyBorder="1" applyAlignment="1">
      <alignment horizontal="left" vertical="center" wrapText="1"/>
    </xf>
    <xf numFmtId="0" fontId="5" fillId="6" borderId="0" xfId="2" applyFont="1" applyFill="1" applyAlignment="1">
      <alignment vertical="center"/>
    </xf>
    <xf numFmtId="0" fontId="42" fillId="6" borderId="0" xfId="2" applyFont="1" applyFill="1" applyAlignment="1">
      <alignment vertical="center"/>
    </xf>
    <xf numFmtId="16" fontId="60" fillId="2" borderId="14" xfId="5" applyNumberFormat="1" applyFont="1" applyFill="1" applyBorder="1" applyAlignment="1">
      <alignment horizontal="left"/>
    </xf>
    <xf numFmtId="16" fontId="60" fillId="2" borderId="15" xfId="5" applyNumberFormat="1" applyFont="1" applyFill="1" applyBorder="1" applyAlignment="1">
      <alignment horizontal="left"/>
    </xf>
    <xf numFmtId="16" fontId="60" fillId="6" borderId="30" xfId="5" applyNumberFormat="1" applyFont="1" applyFill="1" applyBorder="1" applyAlignment="1">
      <alignment horizontal="right"/>
    </xf>
    <xf numFmtId="16" fontId="60" fillId="6" borderId="16" xfId="2" quotePrefix="1" applyNumberFormat="1" applyFont="1" applyFill="1" applyBorder="1" applyAlignment="1">
      <alignment horizontal="center"/>
    </xf>
    <xf numFmtId="16" fontId="60" fillId="6" borderId="15" xfId="2" quotePrefix="1" applyNumberFormat="1" applyFont="1" applyFill="1" applyBorder="1" applyAlignment="1">
      <alignment horizontal="center"/>
    </xf>
    <xf numFmtId="16" fontId="38" fillId="2" borderId="19" xfId="5" applyNumberFormat="1" applyFont="1" applyFill="1" applyBorder="1" applyAlignment="1">
      <alignment horizontal="left"/>
    </xf>
    <xf numFmtId="0" fontId="38" fillId="2" borderId="17" xfId="0" applyFont="1" applyFill="1" applyBorder="1" applyAlignment="1">
      <alignment horizontal="left" wrapText="1"/>
    </xf>
    <xf numFmtId="16" fontId="38" fillId="6" borderId="26" xfId="2" applyNumberFormat="1" applyFont="1" applyFill="1" applyBorder="1" applyAlignment="1">
      <alignment horizontal="right"/>
    </xf>
    <xf numFmtId="16" fontId="54" fillId="6" borderId="18" xfId="2" quotePrefix="1" applyNumberFormat="1" applyFont="1" applyFill="1" applyBorder="1" applyAlignment="1">
      <alignment horizontal="center"/>
    </xf>
    <xf numFmtId="16" fontId="54" fillId="6" borderId="17" xfId="2" quotePrefix="1" applyNumberFormat="1" applyFont="1" applyFill="1" applyBorder="1" applyAlignment="1">
      <alignment horizontal="center"/>
    </xf>
    <xf numFmtId="16" fontId="38" fillId="6" borderId="18" xfId="2" quotePrefix="1" applyNumberFormat="1" applyFont="1" applyFill="1" applyBorder="1" applyAlignment="1">
      <alignment horizontal="center"/>
    </xf>
    <xf numFmtId="16" fontId="38" fillId="6" borderId="13" xfId="2" quotePrefix="1" applyNumberFormat="1" applyFont="1" applyFill="1" applyBorder="1" applyAlignment="1">
      <alignment horizontal="center"/>
    </xf>
    <xf numFmtId="16" fontId="54" fillId="6" borderId="11" xfId="5" applyNumberFormat="1" applyFont="1" applyFill="1" applyBorder="1" applyAlignment="1">
      <alignment horizontal="center"/>
    </xf>
    <xf numFmtId="16" fontId="59" fillId="2" borderId="23" xfId="5" applyNumberFormat="1" applyFont="1" applyFill="1" applyBorder="1" applyAlignment="1">
      <alignment horizontal="left"/>
    </xf>
    <xf numFmtId="0" fontId="59" fillId="2" borderId="24" xfId="0" applyFont="1" applyFill="1" applyBorder="1" applyAlignment="1">
      <alignment horizontal="left" wrapText="1"/>
    </xf>
    <xf numFmtId="16" fontId="59" fillId="6" borderId="31" xfId="5" applyNumberFormat="1" applyFont="1" applyFill="1" applyBorder="1" applyAlignment="1">
      <alignment horizontal="right"/>
    </xf>
    <xf numFmtId="16" fontId="59" fillId="6" borderId="25" xfId="2" quotePrefix="1" applyNumberFormat="1" applyFont="1" applyFill="1" applyBorder="1" applyAlignment="1">
      <alignment horizontal="center"/>
    </xf>
    <xf numFmtId="16" fontId="59" fillId="6" borderId="24" xfId="2" applyNumberFormat="1" applyFont="1" applyFill="1" applyBorder="1" applyAlignment="1">
      <alignment horizontal="center"/>
    </xf>
    <xf numFmtId="16" fontId="59" fillId="6" borderId="25" xfId="2" applyNumberFormat="1" applyFont="1" applyFill="1" applyBorder="1" applyAlignment="1">
      <alignment horizontal="center"/>
    </xf>
    <xf numFmtId="16" fontId="59" fillId="6" borderId="27" xfId="2" quotePrefix="1" applyNumberFormat="1" applyFont="1" applyFill="1" applyBorder="1" applyAlignment="1">
      <alignment horizontal="center"/>
    </xf>
    <xf numFmtId="16" fontId="59" fillId="2" borderId="5" xfId="5" applyNumberFormat="1" applyFont="1" applyFill="1" applyBorder="1" applyAlignment="1">
      <alignment horizontal="center"/>
    </xf>
    <xf numFmtId="16" fontId="60" fillId="6" borderId="10" xfId="2" quotePrefix="1" applyNumberFormat="1" applyFont="1" applyFill="1" applyBorder="1" applyAlignment="1">
      <alignment horizontal="center"/>
    </xf>
    <xf numFmtId="16" fontId="38" fillId="2" borderId="13" xfId="2" quotePrefix="1" applyNumberFormat="1" applyFont="1" applyFill="1" applyBorder="1" applyAlignment="1">
      <alignment horizontal="center"/>
    </xf>
    <xf numFmtId="16" fontId="5" fillId="2" borderId="19" xfId="5" applyNumberFormat="1" applyFont="1" applyFill="1" applyBorder="1" applyAlignment="1">
      <alignment horizontal="left"/>
    </xf>
    <xf numFmtId="16" fontId="5" fillId="2" borderId="26" xfId="5" applyNumberFormat="1" applyFont="1" applyFill="1" applyBorder="1" applyAlignment="1">
      <alignment horizontal="left"/>
    </xf>
    <xf numFmtId="16" fontId="38" fillId="6" borderId="17" xfId="2" quotePrefix="1" applyNumberFormat="1" applyFont="1" applyFill="1" applyBorder="1" applyAlignment="1">
      <alignment horizontal="center"/>
    </xf>
    <xf numFmtId="16" fontId="54" fillId="12" borderId="13" xfId="2" quotePrefix="1" applyNumberFormat="1" applyFont="1" applyFill="1" applyBorder="1" applyAlignment="1">
      <alignment horizontal="center"/>
    </xf>
    <xf numFmtId="16" fontId="5" fillId="2" borderId="17" xfId="5" applyNumberFormat="1" applyFont="1" applyFill="1" applyBorder="1" applyAlignment="1">
      <alignment horizontal="left"/>
    </xf>
    <xf numFmtId="16" fontId="5" fillId="6" borderId="26" xfId="2" applyNumberFormat="1" applyFont="1" applyFill="1" applyBorder="1" applyAlignment="1">
      <alignment horizontal="right"/>
    </xf>
    <xf numFmtId="16" fontId="38" fillId="2" borderId="19" xfId="5" quotePrefix="1" applyNumberFormat="1" applyFont="1" applyFill="1" applyBorder="1" applyAlignment="1">
      <alignment horizontal="left"/>
    </xf>
    <xf numFmtId="16" fontId="5" fillId="6" borderId="18" xfId="2" quotePrefix="1" applyNumberFormat="1" applyFont="1" applyFill="1" applyBorder="1" applyAlignment="1">
      <alignment horizontal="center"/>
    </xf>
    <xf numFmtId="0" fontId="65" fillId="0" borderId="0" xfId="2" applyFont="1"/>
    <xf numFmtId="0" fontId="81" fillId="0" borderId="0" xfId="0" applyFont="1" applyAlignment="1">
      <alignment horizontal="left" vertical="center"/>
    </xf>
    <xf numFmtId="0" fontId="82" fillId="0" borderId="0" xfId="0" applyFont="1"/>
    <xf numFmtId="0" fontId="83" fillId="0" borderId="0" xfId="2" applyFont="1"/>
    <xf numFmtId="0" fontId="84" fillId="0" borderId="0" xfId="0" applyFont="1" applyAlignment="1">
      <alignment horizontal="left" vertical="center"/>
    </xf>
    <xf numFmtId="0" fontId="84" fillId="0" borderId="0" xfId="0" applyFont="1" applyAlignment="1">
      <alignment vertical="center"/>
    </xf>
    <xf numFmtId="0" fontId="85" fillId="0" borderId="0" xfId="0" applyFont="1" applyAlignment="1">
      <alignment vertical="center"/>
    </xf>
    <xf numFmtId="0" fontId="85" fillId="0" borderId="0" xfId="0" applyFont="1" applyAlignment="1">
      <alignment horizontal="right" vertical="center"/>
    </xf>
    <xf numFmtId="0" fontId="86" fillId="0" borderId="0" xfId="0" applyFont="1" applyAlignment="1">
      <alignment horizontal="left" vertical="center"/>
    </xf>
    <xf numFmtId="0" fontId="87" fillId="0" borderId="0" xfId="0" applyFont="1" applyAlignment="1">
      <alignment horizontal="center" vertical="center"/>
    </xf>
    <xf numFmtId="0" fontId="87" fillId="0" borderId="0" xfId="0" applyFont="1" applyAlignment="1">
      <alignment horizontal="left" vertical="center"/>
    </xf>
    <xf numFmtId="0" fontId="86" fillId="0" borderId="0" xfId="0" applyFont="1" applyAlignment="1">
      <alignment vertical="center"/>
    </xf>
    <xf numFmtId="0" fontId="4" fillId="0" borderId="0" xfId="2" applyFont="1" applyAlignment="1">
      <alignment horizontal="left"/>
    </xf>
    <xf numFmtId="0" fontId="5" fillId="0" borderId="0" xfId="2" applyFont="1" applyAlignment="1">
      <alignment horizontal="left" vertical="center"/>
    </xf>
    <xf numFmtId="0" fontId="5" fillId="0" borderId="0" xfId="5" applyFont="1" applyAlignment="1">
      <alignment horizontal="left"/>
    </xf>
    <xf numFmtId="0" fontId="5" fillId="0" borderId="0" xfId="5" applyFont="1" applyAlignment="1">
      <alignment horizontal="center"/>
    </xf>
    <xf numFmtId="0" fontId="5" fillId="0" borderId="0" xfId="5" applyFont="1" applyAlignment="1">
      <alignment horizontal="center" wrapText="1"/>
    </xf>
    <xf numFmtId="0" fontId="5" fillId="0" borderId="0" xfId="5" applyFont="1"/>
    <xf numFmtId="0" fontId="50" fillId="0" borderId="34" xfId="0" applyFont="1" applyBorder="1"/>
    <xf numFmtId="0" fontId="50" fillId="0" borderId="35" xfId="0" applyFont="1" applyBorder="1"/>
    <xf numFmtId="0" fontId="50" fillId="2" borderId="35" xfId="0" applyFont="1" applyFill="1" applyBorder="1"/>
    <xf numFmtId="0" fontId="32" fillId="0" borderId="35" xfId="0" applyFont="1" applyBorder="1"/>
    <xf numFmtId="0" fontId="52" fillId="7" borderId="35" xfId="0" applyFont="1" applyFill="1" applyBorder="1"/>
    <xf numFmtId="0" fontId="88" fillId="7" borderId="0" xfId="0" applyFont="1" applyFill="1"/>
    <xf numFmtId="0" fontId="50" fillId="0" borderId="36" xfId="0" applyFont="1" applyBorder="1"/>
    <xf numFmtId="0" fontId="50" fillId="0" borderId="0" xfId="0" applyFont="1"/>
    <xf numFmtId="0" fontId="50" fillId="2" borderId="0" xfId="0" applyFont="1" applyFill="1"/>
    <xf numFmtId="0" fontId="50" fillId="7" borderId="0" xfId="0" applyFont="1" applyFill="1"/>
    <xf numFmtId="0" fontId="50" fillId="0" borderId="37" xfId="0" applyFont="1" applyBorder="1"/>
    <xf numFmtId="0" fontId="50" fillId="0" borderId="38" xfId="0" applyFont="1" applyBorder="1"/>
    <xf numFmtId="0" fontId="50" fillId="2" borderId="38" xfId="0" applyFont="1" applyFill="1" applyBorder="1"/>
    <xf numFmtId="0" fontId="32" fillId="0" borderId="38" xfId="0" applyFont="1" applyBorder="1"/>
    <xf numFmtId="0" fontId="50" fillId="7" borderId="38" xfId="0" applyFont="1" applyFill="1" applyBorder="1"/>
    <xf numFmtId="0" fontId="32" fillId="0" borderId="39" xfId="0" applyFont="1" applyBorder="1"/>
    <xf numFmtId="0" fontId="32" fillId="2" borderId="1" xfId="0" applyFont="1" applyFill="1" applyBorder="1"/>
    <xf numFmtId="0" fontId="50" fillId="0" borderId="1" xfId="0" applyFont="1" applyBorder="1"/>
    <xf numFmtId="0" fontId="32" fillId="0" borderId="1" xfId="0" applyFont="1" applyBorder="1"/>
    <xf numFmtId="0" fontId="50" fillId="7" borderId="1" xfId="0" applyFont="1" applyFill="1" applyBorder="1"/>
    <xf numFmtId="0" fontId="42" fillId="0" borderId="1" xfId="0" applyFont="1" applyBorder="1"/>
    <xf numFmtId="0" fontId="89" fillId="0" borderId="0" xfId="0" applyFont="1"/>
    <xf numFmtId="0" fontId="32" fillId="2" borderId="39" xfId="0" applyFont="1" applyFill="1" applyBorder="1" applyAlignment="1">
      <alignment horizontal="left"/>
    </xf>
    <xf numFmtId="0" fontId="32" fillId="2" borderId="1" xfId="0" applyFont="1" applyFill="1" applyBorder="1" applyAlignment="1">
      <alignment horizontal="left"/>
    </xf>
    <xf numFmtId="0" fontId="89" fillId="2" borderId="0" xfId="0" applyFont="1" applyFill="1"/>
    <xf numFmtId="0" fontId="89" fillId="2" borderId="40" xfId="0" applyFont="1" applyFill="1" applyBorder="1"/>
    <xf numFmtId="0" fontId="32" fillId="2" borderId="41" xfId="0" applyFont="1" applyFill="1" applyBorder="1"/>
    <xf numFmtId="0" fontId="32" fillId="2" borderId="39" xfId="0" applyFont="1" applyFill="1" applyBorder="1"/>
    <xf numFmtId="0" fontId="42" fillId="2" borderId="1" xfId="0" applyFont="1" applyFill="1" applyBorder="1"/>
    <xf numFmtId="0" fontId="32" fillId="2" borderId="42" xfId="0" applyFont="1" applyFill="1" applyBorder="1" applyAlignment="1">
      <alignment horizontal="left"/>
    </xf>
    <xf numFmtId="0" fontId="32" fillId="2" borderId="10" xfId="0" applyFont="1" applyFill="1" applyBorder="1"/>
    <xf numFmtId="0" fontId="32" fillId="2" borderId="0" xfId="0" applyFont="1" applyFill="1"/>
    <xf numFmtId="0" fontId="32" fillId="2" borderId="43" xfId="0" applyFont="1" applyFill="1" applyBorder="1"/>
    <xf numFmtId="0" fontId="32" fillId="2" borderId="27" xfId="0" applyFont="1" applyFill="1" applyBorder="1"/>
    <xf numFmtId="0" fontId="42" fillId="2" borderId="27" xfId="0" applyFont="1" applyFill="1" applyBorder="1"/>
    <xf numFmtId="0" fontId="89" fillId="2" borderId="1" xfId="0" applyFont="1" applyFill="1" applyBorder="1"/>
    <xf numFmtId="0" fontId="90" fillId="2" borderId="1" xfId="0" applyFont="1" applyFill="1" applyBorder="1"/>
    <xf numFmtId="0" fontId="42" fillId="2" borderId="39" xfId="0" applyFont="1" applyFill="1" applyBorder="1"/>
    <xf numFmtId="0" fontId="42" fillId="2" borderId="0" xfId="0" applyFont="1" applyFill="1"/>
    <xf numFmtId="0" fontId="91" fillId="2" borderId="39" xfId="0" applyFont="1" applyFill="1" applyBorder="1"/>
    <xf numFmtId="0" fontId="90" fillId="2" borderId="39" xfId="0" applyFont="1" applyFill="1" applyBorder="1"/>
    <xf numFmtId="0" fontId="32" fillId="13" borderId="1" xfId="0" applyFont="1" applyFill="1" applyBorder="1"/>
    <xf numFmtId="0" fontId="32" fillId="2" borderId="39" xfId="7" applyFont="1" applyFill="1" applyBorder="1"/>
    <xf numFmtId="0" fontId="32" fillId="0" borderId="1" xfId="0" quotePrefix="1" applyFont="1" applyBorder="1" applyAlignment="1">
      <alignment horizontal="left"/>
    </xf>
    <xf numFmtId="168" fontId="32" fillId="0" borderId="1" xfId="0" applyNumberFormat="1" applyFont="1" applyBorder="1"/>
    <xf numFmtId="168" fontId="32" fillId="2" borderId="1" xfId="0" applyNumberFormat="1" applyFont="1" applyFill="1" applyBorder="1"/>
    <xf numFmtId="0" fontId="90" fillId="0" borderId="1" xfId="0" applyFont="1" applyBorder="1"/>
    <xf numFmtId="0" fontId="88" fillId="0" borderId="0" xfId="0" applyFont="1"/>
    <xf numFmtId="0" fontId="88" fillId="2" borderId="0" xfId="0" applyFont="1" applyFill="1"/>
    <xf numFmtId="0" fontId="96" fillId="0" borderId="0" xfId="0" applyFont="1" applyAlignment="1">
      <alignment vertical="center"/>
    </xf>
    <xf numFmtId="0" fontId="96" fillId="2" borderId="0" xfId="0" applyFont="1" applyFill="1" applyAlignment="1">
      <alignment vertical="center"/>
    </xf>
    <xf numFmtId="0" fontId="99" fillId="0" borderId="0" xfId="0" applyFont="1" applyAlignment="1">
      <alignment vertical="center"/>
    </xf>
    <xf numFmtId="0" fontId="100" fillId="14" borderId="44" xfId="0" applyFont="1" applyFill="1" applyBorder="1" applyAlignment="1">
      <alignment horizontal="center" vertical="center" wrapText="1" readingOrder="1"/>
    </xf>
    <xf numFmtId="0" fontId="100" fillId="14" borderId="44" xfId="0" applyFont="1" applyFill="1" applyBorder="1" applyAlignment="1">
      <alignment horizontal="left" vertical="center" wrapText="1" readingOrder="1"/>
    </xf>
    <xf numFmtId="0" fontId="75" fillId="15" borderId="46" xfId="0" applyFont="1" applyFill="1" applyBorder="1" applyAlignment="1">
      <alignment horizontal="center" vertical="center" wrapText="1" readingOrder="1"/>
    </xf>
    <xf numFmtId="0" fontId="75" fillId="15" borderId="46" xfId="0" applyFont="1" applyFill="1" applyBorder="1" applyAlignment="1">
      <alignment horizontal="left" vertical="center" wrapText="1" readingOrder="1"/>
    </xf>
    <xf numFmtId="0" fontId="75" fillId="0" borderId="48" xfId="0" applyFont="1" applyBorder="1" applyAlignment="1">
      <alignment horizontal="center" vertical="center" wrapText="1" readingOrder="1"/>
    </xf>
    <xf numFmtId="0" fontId="75" fillId="0" borderId="48" xfId="0" applyFont="1" applyBorder="1" applyAlignment="1">
      <alignment horizontal="left" vertical="center" wrapText="1" readingOrder="1"/>
    </xf>
    <xf numFmtId="0" fontId="75" fillId="15" borderId="48" xfId="0" applyFont="1" applyFill="1" applyBorder="1" applyAlignment="1">
      <alignment horizontal="center" vertical="center" wrapText="1" readingOrder="1"/>
    </xf>
    <xf numFmtId="0" fontId="75" fillId="15" borderId="48" xfId="0" applyFont="1" applyFill="1" applyBorder="1" applyAlignment="1">
      <alignment horizontal="left" vertical="center" wrapText="1" readingOrder="1"/>
    </xf>
    <xf numFmtId="0" fontId="21" fillId="3" borderId="10" xfId="6" applyFont="1" applyFill="1" applyBorder="1" applyAlignment="1">
      <alignment horizontal="center" vertical="center" wrapText="1"/>
    </xf>
    <xf numFmtId="0" fontId="21" fillId="3" borderId="27" xfId="6" applyFont="1" applyFill="1" applyBorder="1" applyAlignment="1">
      <alignment horizontal="center" vertical="center" wrapText="1"/>
    </xf>
    <xf numFmtId="0" fontId="57" fillId="6" borderId="19" xfId="5" applyFont="1" applyFill="1" applyBorder="1" applyAlignment="1">
      <alignment horizontal="left" wrapText="1"/>
    </xf>
    <xf numFmtId="0" fontId="57" fillId="6" borderId="17" xfId="5" applyFont="1" applyFill="1" applyBorder="1" applyAlignment="1">
      <alignment horizontal="left" wrapText="1"/>
    </xf>
    <xf numFmtId="0" fontId="60" fillId="6" borderId="19" xfId="0" applyFont="1" applyFill="1" applyBorder="1" applyAlignment="1">
      <alignment horizontal="left"/>
    </xf>
    <xf numFmtId="0" fontId="60" fillId="6" borderId="17" xfId="0" applyFont="1" applyFill="1" applyBorder="1" applyAlignment="1">
      <alignment horizontal="left"/>
    </xf>
    <xf numFmtId="16" fontId="60" fillId="6" borderId="18" xfId="2" applyNumberFormat="1" applyFont="1" applyFill="1" applyBorder="1" applyAlignment="1">
      <alignment horizontal="right"/>
    </xf>
    <xf numFmtId="16" fontId="60" fillId="6" borderId="18" xfId="2" applyNumberFormat="1" applyFont="1" applyFill="1" applyBorder="1" applyAlignment="1">
      <alignment horizontal="center"/>
    </xf>
    <xf numFmtId="16" fontId="60" fillId="6" borderId="18" xfId="2" quotePrefix="1" applyNumberFormat="1" applyFont="1" applyFill="1" applyBorder="1" applyAlignment="1">
      <alignment horizontal="center"/>
    </xf>
    <xf numFmtId="16" fontId="58" fillId="6" borderId="18" xfId="5" applyNumberFormat="1" applyFont="1" applyFill="1" applyBorder="1" applyAlignment="1">
      <alignment horizontal="right"/>
    </xf>
    <xf numFmtId="16" fontId="58" fillId="6" borderId="18" xfId="2" applyNumberFormat="1" applyFont="1" applyFill="1" applyBorder="1" applyAlignment="1">
      <alignment horizontal="center"/>
    </xf>
    <xf numFmtId="16" fontId="58" fillId="6" borderId="18" xfId="2" quotePrefix="1" applyNumberFormat="1" applyFont="1" applyFill="1" applyBorder="1" applyAlignment="1">
      <alignment horizontal="center"/>
    </xf>
    <xf numFmtId="0" fontId="60" fillId="6" borderId="26" xfId="0" applyFont="1" applyFill="1" applyBorder="1" applyAlignment="1">
      <alignment horizontal="left"/>
    </xf>
    <xf numFmtId="0" fontId="57" fillId="6" borderId="19" xfId="2" applyFont="1" applyFill="1" applyBorder="1"/>
    <xf numFmtId="0" fontId="57" fillId="6" borderId="17" xfId="2" applyFont="1" applyFill="1" applyBorder="1"/>
    <xf numFmtId="167" fontId="5" fillId="7" borderId="5" xfId="5" applyNumberFormat="1" applyFont="1" applyFill="1" applyBorder="1" applyAlignment="1">
      <alignment vertical="center"/>
    </xf>
    <xf numFmtId="164" fontId="5" fillId="7" borderId="6" xfId="0" applyNumberFormat="1" applyFont="1" applyFill="1" applyBorder="1" applyAlignment="1">
      <alignment horizontal="center" vertical="center"/>
    </xf>
    <xf numFmtId="0" fontId="5" fillId="5" borderId="1" xfId="0" applyFont="1" applyFill="1" applyBorder="1"/>
    <xf numFmtId="16" fontId="38" fillId="5" borderId="1" xfId="5" applyNumberFormat="1" applyFont="1" applyFill="1" applyBorder="1" applyAlignment="1">
      <alignment horizontal="center"/>
    </xf>
    <xf numFmtId="16" fontId="5" fillId="5" borderId="18" xfId="2" quotePrefix="1" applyNumberFormat="1" applyFont="1" applyFill="1" applyBorder="1" applyAlignment="1">
      <alignment horizontal="center"/>
    </xf>
    <xf numFmtId="16" fontId="5" fillId="5" borderId="18" xfId="2" applyNumberFormat="1" applyFont="1" applyFill="1" applyBorder="1" applyAlignment="1">
      <alignment horizontal="right"/>
    </xf>
    <xf numFmtId="16" fontId="5" fillId="5" borderId="18" xfId="2" applyNumberFormat="1" applyFont="1" applyFill="1" applyBorder="1" applyAlignment="1">
      <alignment horizontal="center"/>
    </xf>
    <xf numFmtId="16" fontId="59" fillId="11" borderId="23" xfId="5" applyNumberFormat="1" applyFont="1" applyFill="1" applyBorder="1" applyAlignment="1">
      <alignment horizontal="left"/>
    </xf>
    <xf numFmtId="0" fontId="59" fillId="11" borderId="24" xfId="0" applyFont="1" applyFill="1" applyBorder="1" applyAlignment="1">
      <alignment horizontal="left" wrapText="1"/>
    </xf>
    <xf numFmtId="16" fontId="59" fillId="5" borderId="31" xfId="5" applyNumberFormat="1" applyFont="1" applyFill="1" applyBorder="1" applyAlignment="1">
      <alignment horizontal="right"/>
    </xf>
    <xf numFmtId="16" fontId="59" fillId="5" borderId="25" xfId="2" quotePrefix="1" applyNumberFormat="1" applyFont="1" applyFill="1" applyBorder="1" applyAlignment="1">
      <alignment horizontal="center"/>
    </xf>
    <xf numFmtId="16" fontId="59" fillId="5" borderId="24" xfId="2" applyNumberFormat="1" applyFont="1" applyFill="1" applyBorder="1" applyAlignment="1">
      <alignment horizontal="center"/>
    </xf>
    <xf numFmtId="16" fontId="59" fillId="5" borderId="25" xfId="2" applyNumberFormat="1" applyFont="1" applyFill="1" applyBorder="1" applyAlignment="1">
      <alignment horizontal="center"/>
    </xf>
    <xf numFmtId="0" fontId="5" fillId="0" borderId="6" xfId="8" applyFont="1" applyBorder="1" applyAlignment="1">
      <alignment vertical="center"/>
    </xf>
    <xf numFmtId="0" fontId="5" fillId="0" borderId="6" xfId="8" applyFont="1" applyBorder="1" applyAlignment="1">
      <alignment horizontal="center" vertical="center" wrapText="1"/>
    </xf>
    <xf numFmtId="0" fontId="5" fillId="0" borderId="0" xfId="8" applyFont="1" applyAlignment="1">
      <alignment horizontal="center" vertical="center" wrapText="1"/>
    </xf>
    <xf numFmtId="0" fontId="95" fillId="0" borderId="0" xfId="8" applyFont="1" applyAlignment="1">
      <alignment vertical="center"/>
    </xf>
    <xf numFmtId="0" fontId="95" fillId="0" borderId="0" xfId="8" applyFont="1"/>
    <xf numFmtId="0" fontId="95" fillId="0" borderId="6" xfId="8" applyFont="1" applyBorder="1" applyAlignment="1">
      <alignment horizontal="center" vertical="center"/>
    </xf>
    <xf numFmtId="0" fontId="5" fillId="0" borderId="1" xfId="8" applyFont="1" applyBorder="1" applyAlignment="1">
      <alignment horizontal="center"/>
    </xf>
    <xf numFmtId="0" fontId="2" fillId="0" borderId="1" xfId="8" applyFont="1" applyBorder="1" applyAlignment="1">
      <alignment horizontal="center"/>
    </xf>
    <xf numFmtId="0" fontId="2" fillId="0" borderId="1" xfId="8" applyFont="1" applyBorder="1"/>
    <xf numFmtId="0" fontId="42" fillId="0" borderId="10" xfId="8" applyFont="1" applyBorder="1" applyAlignment="1">
      <alignment horizontal="center" vertical="center"/>
    </xf>
    <xf numFmtId="0" fontId="32" fillId="0" borderId="1" xfId="8" applyFont="1" applyBorder="1"/>
    <xf numFmtId="0" fontId="32" fillId="0" borderId="8" xfId="8" applyFont="1" applyBorder="1"/>
    <xf numFmtId="0" fontId="4" fillId="0" borderId="1" xfId="8" applyFont="1" applyBorder="1"/>
    <xf numFmtId="0" fontId="42" fillId="0" borderId="13" xfId="8" applyFont="1" applyBorder="1" applyAlignment="1">
      <alignment horizontal="center" vertical="center"/>
    </xf>
    <xf numFmtId="0" fontId="97" fillId="0" borderId="1" xfId="8" applyFont="1" applyBorder="1" applyAlignment="1">
      <alignment horizontal="center"/>
    </xf>
    <xf numFmtId="0" fontId="42" fillId="0" borderId="29" xfId="8" applyFont="1" applyBorder="1" applyAlignment="1">
      <alignment horizontal="center" vertical="center"/>
    </xf>
    <xf numFmtId="0" fontId="42" fillId="0" borderId="1" xfId="8" applyFont="1" applyBorder="1" applyAlignment="1">
      <alignment horizontal="center" vertical="center"/>
    </xf>
    <xf numFmtId="0" fontId="98" fillId="0" borderId="1" xfId="8" applyFont="1" applyBorder="1" applyAlignment="1">
      <alignment horizontal="center"/>
    </xf>
    <xf numFmtId="0" fontId="98" fillId="0" borderId="1" xfId="8" applyFont="1" applyBorder="1"/>
    <xf numFmtId="0" fontId="91" fillId="0" borderId="0" xfId="8"/>
    <xf numFmtId="0" fontId="4" fillId="0" borderId="0" xfId="8" applyFont="1" applyAlignment="1">
      <alignment horizontal="center" vertical="center" wrapText="1"/>
    </xf>
    <xf numFmtId="0" fontId="134" fillId="6" borderId="23" xfId="0" applyFont="1" applyFill="1" applyBorder="1" applyAlignment="1">
      <alignment horizontal="left"/>
    </xf>
    <xf numFmtId="0" fontId="134" fillId="6" borderId="24" xfId="0" applyFont="1" applyFill="1" applyBorder="1" applyAlignment="1">
      <alignment horizontal="left"/>
    </xf>
    <xf numFmtId="16" fontId="134" fillId="6" borderId="25" xfId="5" applyNumberFormat="1" applyFont="1" applyFill="1" applyBorder="1" applyAlignment="1">
      <alignment horizontal="right"/>
    </xf>
    <xf numFmtId="16" fontId="134" fillId="6" borderId="25" xfId="2" applyNumberFormat="1" applyFont="1" applyFill="1" applyBorder="1" applyAlignment="1">
      <alignment horizontal="center"/>
    </xf>
    <xf numFmtId="16" fontId="134" fillId="6" borderId="25" xfId="2" quotePrefix="1" applyNumberFormat="1" applyFont="1" applyFill="1" applyBorder="1" applyAlignment="1">
      <alignment horizontal="center"/>
    </xf>
    <xf numFmtId="0" fontId="134" fillId="6" borderId="6" xfId="2" applyFont="1" applyFill="1" applyBorder="1"/>
    <xf numFmtId="0" fontId="134" fillId="6" borderId="32" xfId="0" applyFont="1" applyFill="1" applyBorder="1" applyAlignment="1">
      <alignment horizontal="left"/>
    </xf>
    <xf numFmtId="0" fontId="134" fillId="6" borderId="33" xfId="0" applyFont="1" applyFill="1" applyBorder="1" applyAlignment="1">
      <alignment horizontal="left"/>
    </xf>
    <xf numFmtId="16" fontId="134" fillId="6" borderId="26" xfId="5" applyNumberFormat="1" applyFont="1" applyFill="1" applyBorder="1" applyAlignment="1">
      <alignment horizontal="right"/>
    </xf>
    <xf numFmtId="16" fontId="134" fillId="6" borderId="18" xfId="2" quotePrefix="1" applyNumberFormat="1" applyFont="1" applyFill="1" applyBorder="1" applyAlignment="1">
      <alignment horizontal="center"/>
    </xf>
    <xf numFmtId="16" fontId="134" fillId="6" borderId="17" xfId="2" quotePrefix="1" applyNumberFormat="1" applyFont="1" applyFill="1" applyBorder="1" applyAlignment="1">
      <alignment horizontal="center"/>
    </xf>
    <xf numFmtId="16" fontId="134" fillId="6" borderId="19" xfId="5" applyNumberFormat="1" applyFont="1" applyFill="1" applyBorder="1" applyAlignment="1">
      <alignment horizontal="left"/>
    </xf>
    <xf numFmtId="0" fontId="134" fillId="6" borderId="17" xfId="0" applyFont="1" applyFill="1" applyBorder="1" applyAlignment="1">
      <alignment horizontal="left"/>
    </xf>
    <xf numFmtId="0" fontId="6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21" fillId="3" borderId="1" xfId="6" applyFont="1" applyFill="1" applyBorder="1" applyAlignment="1">
      <alignment horizontal="center" vertical="center" wrapText="1"/>
    </xf>
    <xf numFmtId="0" fontId="21" fillId="4" borderId="1" xfId="6" applyFont="1" applyFill="1" applyBorder="1" applyAlignment="1">
      <alignment horizontal="center" vertical="center" wrapText="1"/>
    </xf>
    <xf numFmtId="0" fontId="26" fillId="2" borderId="0" xfId="2" applyFont="1" applyFill="1" applyAlignment="1">
      <alignment horizontal="center"/>
    </xf>
    <xf numFmtId="0" fontId="29" fillId="2" borderId="0" xfId="2" applyFont="1" applyFill="1" applyAlignment="1">
      <alignment horizontal="center"/>
    </xf>
    <xf numFmtId="0" fontId="21" fillId="3" borderId="1" xfId="6" applyFont="1" applyFill="1" applyBorder="1" applyAlignment="1">
      <alignment horizontal="left" vertical="center"/>
    </xf>
    <xf numFmtId="0" fontId="21" fillId="3" borderId="1" xfId="6" applyFont="1" applyFill="1" applyBorder="1" applyAlignment="1">
      <alignment vertical="center" wrapText="1"/>
    </xf>
    <xf numFmtId="0" fontId="21" fillId="3" borderId="1" xfId="6" applyFont="1" applyFill="1" applyBorder="1" applyAlignment="1">
      <alignment horizontal="center" vertical="center"/>
    </xf>
    <xf numFmtId="0" fontId="21" fillId="3" borderId="2" xfId="6" applyFont="1" applyFill="1" applyBorder="1" applyAlignment="1">
      <alignment horizontal="center" vertical="center" wrapText="1"/>
    </xf>
    <xf numFmtId="0" fontId="21" fillId="3" borderId="3" xfId="6" applyFont="1" applyFill="1" applyBorder="1" applyAlignment="1">
      <alignment horizontal="center" vertical="center" wrapText="1"/>
    </xf>
    <xf numFmtId="0" fontId="21" fillId="3" borderId="4" xfId="6" applyFont="1" applyFill="1" applyBorder="1" applyAlignment="1">
      <alignment horizontal="center" vertical="center" wrapText="1"/>
    </xf>
    <xf numFmtId="0" fontId="21" fillId="3" borderId="5" xfId="6" applyFont="1" applyFill="1" applyBorder="1" applyAlignment="1">
      <alignment horizontal="center" vertical="center" wrapText="1"/>
    </xf>
    <xf numFmtId="0" fontId="21" fillId="3" borderId="6" xfId="6" applyFont="1" applyFill="1" applyBorder="1" applyAlignment="1">
      <alignment horizontal="center" vertical="center" wrapText="1"/>
    </xf>
    <xf numFmtId="0" fontId="21" fillId="3" borderId="7" xfId="6" applyFont="1" applyFill="1" applyBorder="1" applyAlignment="1">
      <alignment horizontal="center" vertical="center" wrapText="1"/>
    </xf>
    <xf numFmtId="0" fontId="26" fillId="0" borderId="0" xfId="2" applyFont="1" applyAlignment="1">
      <alignment horizontal="center"/>
    </xf>
    <xf numFmtId="0" fontId="29" fillId="0" borderId="0" xfId="2" applyFont="1" applyAlignment="1">
      <alignment horizont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/>
    </xf>
    <xf numFmtId="0" fontId="5" fillId="3" borderId="11" xfId="2" applyFont="1" applyFill="1" applyBorder="1" applyAlignment="1">
      <alignment horizontal="center" vertical="center"/>
    </xf>
    <xf numFmtId="0" fontId="5" fillId="3" borderId="12" xfId="2" applyFont="1" applyFill="1" applyBorder="1" applyAlignment="1">
      <alignment horizontal="center" vertical="center"/>
    </xf>
    <xf numFmtId="0" fontId="5" fillId="3" borderId="10" xfId="2" applyFont="1" applyFill="1" applyBorder="1" applyAlignment="1">
      <alignment horizontal="center" vertical="center" wrapText="1"/>
    </xf>
    <xf numFmtId="0" fontId="5" fillId="3" borderId="13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10" borderId="8" xfId="2" applyFont="1" applyFill="1" applyBorder="1" applyAlignment="1">
      <alignment horizontal="center" vertical="center" wrapText="1"/>
    </xf>
    <xf numFmtId="0" fontId="5" fillId="10" borderId="9" xfId="2" applyFont="1" applyFill="1" applyBorder="1" applyAlignment="1">
      <alignment horizontal="center" vertical="center" wrapText="1"/>
    </xf>
    <xf numFmtId="0" fontId="5" fillId="3" borderId="27" xfId="2" applyFont="1" applyFill="1" applyBorder="1" applyAlignment="1">
      <alignment horizontal="center" vertical="center"/>
    </xf>
    <xf numFmtId="0" fontId="42" fillId="0" borderId="10" xfId="8" applyFont="1" applyBorder="1" applyAlignment="1">
      <alignment horizontal="center" vertical="center"/>
    </xf>
    <xf numFmtId="0" fontId="42" fillId="0" borderId="13" xfId="8" applyFont="1" applyBorder="1" applyAlignment="1">
      <alignment horizontal="center" vertical="center"/>
    </xf>
    <xf numFmtId="0" fontId="42" fillId="0" borderId="27" xfId="8" applyFont="1" applyBorder="1" applyAlignment="1">
      <alignment horizontal="center" vertical="center"/>
    </xf>
    <xf numFmtId="0" fontId="74" fillId="15" borderId="45" xfId="0" applyFont="1" applyFill="1" applyBorder="1" applyAlignment="1">
      <alignment horizontal="center" vertical="center" wrapText="1" readingOrder="1"/>
    </xf>
    <xf numFmtId="0" fontId="74" fillId="15" borderId="47" xfId="0" applyFont="1" applyFill="1" applyBorder="1" applyAlignment="1">
      <alignment horizontal="center" vertical="center" wrapText="1" readingOrder="1"/>
    </xf>
    <xf numFmtId="0" fontId="74" fillId="15" borderId="49" xfId="0" applyFont="1" applyFill="1" applyBorder="1" applyAlignment="1">
      <alignment horizontal="center" vertical="center" wrapText="1" readingOrder="1"/>
    </xf>
    <xf numFmtId="0" fontId="74" fillId="15" borderId="45" xfId="0" applyFont="1" applyFill="1" applyBorder="1" applyAlignment="1">
      <alignment horizontal="left" vertical="center" wrapText="1" readingOrder="1"/>
    </xf>
    <xf numFmtId="0" fontId="74" fillId="15" borderId="47" xfId="0" applyFont="1" applyFill="1" applyBorder="1" applyAlignment="1">
      <alignment horizontal="left" vertical="center" wrapText="1" readingOrder="1"/>
    </xf>
    <xf numFmtId="0" fontId="74" fillId="15" borderId="49" xfId="0" applyFont="1" applyFill="1" applyBorder="1" applyAlignment="1">
      <alignment horizontal="left" vertical="center" wrapText="1" readingOrder="1"/>
    </xf>
    <xf numFmtId="0" fontId="75" fillId="15" borderId="45" xfId="0" applyFont="1" applyFill="1" applyBorder="1" applyAlignment="1">
      <alignment horizontal="center" vertical="center" wrapText="1" readingOrder="1"/>
    </xf>
    <xf numFmtId="0" fontId="75" fillId="15" borderId="49" xfId="0" applyFont="1" applyFill="1" applyBorder="1" applyAlignment="1">
      <alignment horizontal="center" vertical="center" wrapText="1" readingOrder="1"/>
    </xf>
    <xf numFmtId="0" fontId="20" fillId="5" borderId="14" xfId="0" applyFont="1" applyFill="1" applyBorder="1" applyAlignment="1">
      <alignment horizontal="left"/>
    </xf>
    <xf numFmtId="0" fontId="20" fillId="5" borderId="15" xfId="0" applyFont="1" applyFill="1" applyBorder="1" applyAlignment="1">
      <alignment horizontal="left"/>
    </xf>
    <xf numFmtId="16" fontId="20" fillId="5" borderId="16" xfId="2" applyNumberFormat="1" applyFont="1" applyFill="1" applyBorder="1" applyAlignment="1">
      <alignment horizontal="right"/>
    </xf>
    <xf numFmtId="16" fontId="5" fillId="5" borderId="16" xfId="2" quotePrefix="1" applyNumberFormat="1" applyFont="1" applyFill="1" applyBorder="1" applyAlignment="1">
      <alignment horizontal="center"/>
    </xf>
    <xf numFmtId="16" fontId="20" fillId="5" borderId="16" xfId="2" applyNumberFormat="1" applyFont="1" applyFill="1" applyBorder="1" applyAlignment="1">
      <alignment horizontal="center"/>
    </xf>
    <xf numFmtId="16" fontId="5" fillId="11" borderId="19" xfId="5" applyNumberFormat="1" applyFont="1" applyFill="1" applyBorder="1" applyAlignment="1">
      <alignment horizontal="left"/>
    </xf>
    <xf numFmtId="16" fontId="5" fillId="11" borderId="26" xfId="5" applyNumberFormat="1" applyFont="1" applyFill="1" applyBorder="1" applyAlignment="1">
      <alignment horizontal="left"/>
    </xf>
    <xf numFmtId="16" fontId="60" fillId="11" borderId="14" xfId="5" applyNumberFormat="1" applyFont="1" applyFill="1" applyBorder="1" applyAlignment="1">
      <alignment horizontal="left"/>
    </xf>
    <xf numFmtId="16" fontId="60" fillId="11" borderId="15" xfId="5" applyNumberFormat="1" applyFont="1" applyFill="1" applyBorder="1" applyAlignment="1">
      <alignment horizontal="left"/>
    </xf>
    <xf numFmtId="16" fontId="60" fillId="5" borderId="30" xfId="5" applyNumberFormat="1" applyFont="1" applyFill="1" applyBorder="1" applyAlignment="1">
      <alignment horizontal="right"/>
    </xf>
    <xf numFmtId="16" fontId="60" fillId="5" borderId="16" xfId="2" quotePrefix="1" applyNumberFormat="1" applyFont="1" applyFill="1" applyBorder="1" applyAlignment="1">
      <alignment horizontal="center"/>
    </xf>
    <xf numFmtId="16" fontId="60" fillId="5" borderId="15" xfId="2" quotePrefix="1" applyNumberFormat="1" applyFont="1" applyFill="1" applyBorder="1" applyAlignment="1">
      <alignment horizontal="center"/>
    </xf>
  </cellXfs>
  <cellStyles count="225">
    <cellStyle name="20% - 强调文字颜色 1" xfId="62" xr:uid="{3784A131-4528-485A-8DBB-2F59CD043864}"/>
    <cellStyle name="20% - 强调文字颜色 2" xfId="52" xr:uid="{A47F158D-4B32-4F45-93A4-C106E6A400D3}"/>
    <cellStyle name="20% - 强调文字颜色 3" xfId="63" xr:uid="{52897571-F392-4228-8AA9-C559A4549DBA}"/>
    <cellStyle name="20% - 强调文字颜色 4" xfId="64" xr:uid="{18E06C01-CF5D-4322-9B1E-6072C5D3C7FB}"/>
    <cellStyle name="20% - 强调文字颜色 5" xfId="65" xr:uid="{0433CE78-CA84-496F-8C02-94FA1B365D35}"/>
    <cellStyle name="20% - 强调文字颜色 6" xfId="39" xr:uid="{8CE2CDA6-6BB0-48CB-A1A8-050CD8EE26F6}"/>
    <cellStyle name="40% - 强调文字颜色 1" xfId="58" xr:uid="{EE88D1DB-AFB6-41D9-AC2D-BA4F9CE422FB}"/>
    <cellStyle name="40% - 强调文字颜色 2" xfId="60" xr:uid="{2F55249F-56F2-43B6-B3BD-FD769611606C}"/>
    <cellStyle name="40% - 强调文字颜色 3" xfId="61" xr:uid="{E41E2DFA-0F9C-4E2D-8E13-64B348D8432C}"/>
    <cellStyle name="40% - 强调文字颜色 4" xfId="57" xr:uid="{A362C28D-A332-4E92-915D-B88708750267}"/>
    <cellStyle name="40% - 强调文字颜色 5" xfId="59" xr:uid="{C31BB3AA-18F9-4133-8961-7161B31C6C4C}"/>
    <cellStyle name="40% - 强调文字颜色 6" xfId="46" xr:uid="{0089CDB9-4521-4397-8FFC-CBDF1B2DC87E}"/>
    <cellStyle name="60% - 强调文字颜色 1" xfId="66" xr:uid="{23D02B40-E708-4FCD-9C44-1563A8A17AAD}"/>
    <cellStyle name="60% - 强调文字颜色 2" xfId="67" xr:uid="{95DE96EB-4369-41E3-A8ED-76612708B7C1}"/>
    <cellStyle name="60% - 强调文字颜色 3" xfId="68" xr:uid="{CC1BF663-B23F-4539-8637-93159F6CB3F0}"/>
    <cellStyle name="60% - 强调文字颜色 4" xfId="69" xr:uid="{48541DDC-0073-4783-A96B-E8A5CF75241B}"/>
    <cellStyle name="60% - 强调文字颜色 5" xfId="70" xr:uid="{BAD9B2ED-0475-4625-8903-D6FEA910747D}"/>
    <cellStyle name="60% - 强调文字颜色 6" xfId="71" xr:uid="{8A8B5EDB-C9D1-480F-AFEF-EA835ECFC084}"/>
    <cellStyle name="Comma 2" xfId="10" xr:uid="{0B0431AD-70BE-4990-A27E-80C0C792792F}"/>
    <cellStyle name="Hyperlink" xfId="1" builtinId="8"/>
    <cellStyle name="Hyperlink 2" xfId="224" xr:uid="{EB63555E-780B-44DA-BC02-46401C5583B0}"/>
    <cellStyle name="Hyperlink 3" xfId="11" xr:uid="{D8FECA09-75E3-4B70-8C50-53AF82A6F90D}"/>
    <cellStyle name="Normal" xfId="0" builtinId="0"/>
    <cellStyle name="Normal 10" xfId="36" xr:uid="{20FF513D-82C0-47B7-8132-2603E9091DF8}"/>
    <cellStyle name="Normal 11" xfId="37" xr:uid="{A7D06D68-6484-41C2-9CE2-96BA2EDA6981}"/>
    <cellStyle name="Normal 12" xfId="170" xr:uid="{FF17A967-F6B5-4113-9B53-1DCFF841487D}"/>
    <cellStyle name="Normal 13" xfId="171" xr:uid="{3FF57812-5150-417D-822E-6BD32CA80F6A}"/>
    <cellStyle name="Normal 14" xfId="177" xr:uid="{2FCBDD62-D0A3-486C-B978-1A3907A5E9BB}"/>
    <cellStyle name="Normal 15" xfId="9" xr:uid="{74971FFD-B8F7-4D95-AF98-C49D445AF27C}"/>
    <cellStyle name="Normal 16" xfId="223" xr:uid="{60881215-E6F5-4542-B8E5-9EA519A7C26E}"/>
    <cellStyle name="Normal 17" xfId="73" xr:uid="{DDE42D16-FB18-4AA7-AFC6-06CBB012CA5F}"/>
    <cellStyle name="Normal 17 2" xfId="172" xr:uid="{ABF8CBAD-7181-44A3-94D2-9C53C36C22D3}"/>
    <cellStyle name="Normal 17 3" xfId="175" xr:uid="{0C07DDBB-4125-41C1-B173-0120EA782DD8}"/>
    <cellStyle name="Normal 18" xfId="75" xr:uid="{974D141A-75BF-43D4-897A-49B6135DFEED}"/>
    <cellStyle name="Normal 18 2" xfId="76" xr:uid="{B4060ED5-99A6-4DF1-89DD-F9C698158087}"/>
    <cellStyle name="Normal 19" xfId="178" xr:uid="{66FF4972-BA6D-44D5-9613-F91454EF0440}"/>
    <cellStyle name="Normal 2" xfId="12" xr:uid="{E962A986-82BE-4A9F-B37A-DBF6D7D44411}"/>
    <cellStyle name="Normal 2 2" xfId="13" xr:uid="{F49BFCC3-5151-49ED-9A6D-5AC0E2926EC7}"/>
    <cellStyle name="Normal 2 2 2" xfId="78" xr:uid="{DF54B0DD-6411-4CBA-B9C2-56B148DD2C3C}"/>
    <cellStyle name="Normal 2 2 2 2" xfId="181" xr:uid="{AAC1B647-8998-4FCB-9F2C-99887E9EF7F5}"/>
    <cellStyle name="Normal 2 2 3" xfId="174" xr:uid="{6E06D3E3-34F3-47E7-A03B-AF493D4F78EC}"/>
    <cellStyle name="Normal 2 2 4" xfId="180" xr:uid="{AB5D8DD3-89E2-4BBA-AA56-EC83BAF29763}"/>
    <cellStyle name="Normal 2 3" xfId="77" xr:uid="{0D1AD8CA-2168-4E18-B75A-C7192F52F2E2}"/>
    <cellStyle name="Normal 2 3 2" xfId="183" xr:uid="{1852343F-90BD-4A07-A1FD-80531EB97A8E}"/>
    <cellStyle name="Normal 2 3 2 2" xfId="184" xr:uid="{1E2E11DB-8587-4E49-8D0A-CC5DF5B7DFFF}"/>
    <cellStyle name="Normal 2 3 3" xfId="185" xr:uid="{DE45C6D2-F38C-4F5A-A95B-BE6F24A87DFA}"/>
    <cellStyle name="Normal 2 3 4" xfId="182" xr:uid="{D54F59F1-26A4-4CE0-A625-B3F2FBA3B81F}"/>
    <cellStyle name="Normal 2 4" xfId="173" xr:uid="{6F0A77B2-F7B1-4CD7-818F-8D8E2C80E721}"/>
    <cellStyle name="Normal 2 4 2" xfId="187" xr:uid="{144F1D95-8A8F-4480-A389-28D8AF789D5D}"/>
    <cellStyle name="Normal 2 4 2 2" xfId="188" xr:uid="{AA469BE2-EB7E-4B72-A472-9468C3CB108A}"/>
    <cellStyle name="Normal 2 4 3" xfId="189" xr:uid="{F555B14F-8E43-4465-9A9C-74803CAA9E61}"/>
    <cellStyle name="Normal 2 4 4" xfId="186" xr:uid="{55706DCC-A999-40EE-85E2-9EA6FB4A8E7A}"/>
    <cellStyle name="Normal 2 5" xfId="176" xr:uid="{7F75A0D4-6965-4C4F-A394-20CCDFB5E818}"/>
    <cellStyle name="Normal 2 5 2" xfId="191" xr:uid="{3483368F-F4B6-4C94-A6BA-0384C2C84D27}"/>
    <cellStyle name="Normal 2 5 2 2" xfId="192" xr:uid="{BB9ECC43-0BA0-4044-849A-76185116AA55}"/>
    <cellStyle name="Normal 2 5 3" xfId="193" xr:uid="{F021E34C-099B-4777-932E-43B241B26370}"/>
    <cellStyle name="Normal 2 5 4" xfId="190" xr:uid="{6D837A3F-6DE6-4A97-9960-5C9E24445B38}"/>
    <cellStyle name="Normal 2 6" xfId="194" xr:uid="{023D94DF-93FF-465B-A706-D8CB9BFA8F7E}"/>
    <cellStyle name="Normal 2 6 2" xfId="195" xr:uid="{F687D27F-9086-45AF-8645-B1801CDE451B}"/>
    <cellStyle name="Normal 2 6 2 2" xfId="196" xr:uid="{5AEB1404-863B-4525-9EA3-09AE5CB917D0}"/>
    <cellStyle name="Normal 2 6 3" xfId="197" xr:uid="{79B62D3E-5E25-426E-A77F-D08153F058FA}"/>
    <cellStyle name="Normal 2 7" xfId="198" xr:uid="{FF317799-DA7F-4DFB-9408-413B489AD6AF}"/>
    <cellStyle name="Normal 2 7 2" xfId="199" xr:uid="{2A1359B5-4B6B-40D0-BEDF-2325E5EFE7C5}"/>
    <cellStyle name="Normal 2 8" xfId="200" xr:uid="{A5E007F8-8BCC-4602-8AE0-C42074578BF6}"/>
    <cellStyle name="Normal 2 9" xfId="179" xr:uid="{A9FE8333-9373-4142-9091-DB152BAE7399}"/>
    <cellStyle name="Normal 2_atd" xfId="14" xr:uid="{6C3F3721-B9AF-481D-96B6-2652791864F5}"/>
    <cellStyle name="Normal 3" xfId="22" xr:uid="{C6F4A8B0-BAF7-49ED-B5A8-798B0D575D46}"/>
    <cellStyle name="Normal 3 2" xfId="202" xr:uid="{3676F93E-56CE-46D5-8C33-18CED7EB3163}"/>
    <cellStyle name="Normal 3 3" xfId="201" xr:uid="{8EAF6789-02D2-4E24-9E4D-BC9A59F2B195}"/>
    <cellStyle name="Normal 345 5 68" xfId="20" xr:uid="{E4E8AE2A-98F6-42EC-AB16-4FEB8552E4D7}"/>
    <cellStyle name="Normal 4" xfId="26" xr:uid="{A0DBD2BF-F246-4718-B080-0B20B6AE1D0A}"/>
    <cellStyle name="Normal 4 2" xfId="204" xr:uid="{85DA94EC-B362-42A1-AB64-214B1EC0AAE5}"/>
    <cellStyle name="Normal 4 3" xfId="203" xr:uid="{2003FA4B-C680-4103-8C02-795608564A54}"/>
    <cellStyle name="Normal 5" xfId="27" xr:uid="{14F0F450-F76B-48EE-89FC-7612557A5321}"/>
    <cellStyle name="Normal 5 2" xfId="206" xr:uid="{3DAE17AB-7698-4013-83C7-57FF8FA9C718}"/>
    <cellStyle name="Normal 5 3" xfId="205" xr:uid="{87CBA955-3486-4395-A5BA-33874BD29B4A}"/>
    <cellStyle name="Normal 6" xfId="32" xr:uid="{7DB84654-9D90-41C8-8E1A-9B16D8A7CA83}"/>
    <cellStyle name="Normal 7" xfId="33" xr:uid="{B61AD132-B20C-492F-A72D-85F24C0301C8}"/>
    <cellStyle name="Normal 8" xfId="34" xr:uid="{451BB23F-9CB4-49B7-9745-5F67D60B3A89}"/>
    <cellStyle name="Normal 81" xfId="79" xr:uid="{DCE14BB8-8816-45E6-A2DE-5E59D6DE6C91}"/>
    <cellStyle name="Normal 9" xfId="35" xr:uid="{1E5FA43C-C475-4729-885A-C648A99FB2D6}"/>
    <cellStyle name="Normal_EUROPE" xfId="2" xr:uid="{F70FE530-A93F-491F-8759-1614B59947D7}"/>
    <cellStyle name="Normal_MED (1)" xfId="5" xr:uid="{D95A0AD2-1D26-4E60-A20C-BEBB8A08B4A9}"/>
    <cellStyle name="Normal_Persian Gulf via HKG" xfId="4" xr:uid="{7DC3EF1A-ED9C-41C8-920D-254AFD8E230B}"/>
    <cellStyle name="Normal_Sheet1" xfId="6" xr:uid="{F2C6CA24-3AF7-4556-9609-8A26FC9F5C76}"/>
    <cellStyle name="Normal_US WC &amp; Canada" xfId="3" xr:uid="{568BBB30-D138-406C-8E1C-5CBD95D7DDF8}"/>
    <cellStyle name="normální 2" xfId="83" xr:uid="{EBE7F351-7604-43D9-9F3B-EB123864DCBE}"/>
    <cellStyle name="normální 2 2" xfId="81" xr:uid="{26608FBB-AFF6-494B-B513-16A8DF2795CD}"/>
    <cellStyle name="normální 2 2 2" xfId="84" xr:uid="{C6E15242-4B61-4B48-91FD-275230CC99F8}"/>
    <cellStyle name="normální 2 3" xfId="85" xr:uid="{394734E8-3A2D-4D54-8809-44DE847466F6}"/>
    <cellStyle name="normální 2_Xl0001353" xfId="86" xr:uid="{B54335D8-0709-4260-92C5-07561A7382E5}"/>
    <cellStyle name="normální_04Road" xfId="87" xr:uid="{37BC22BC-E12A-4D40-BA98-49DBC9C58A9A}"/>
    <cellStyle name="표준 2" xfId="218" xr:uid="{65F5088A-F98A-4BA3-BE8D-B98A9285DDD3}"/>
    <cellStyle name="표준 2 2" xfId="219" xr:uid="{DCFDA6C5-DAFD-4B6F-9913-6C9C24B432FE}"/>
    <cellStyle name="표준 3" xfId="220" xr:uid="{D9806B37-DFB1-45F9-A6D7-1525C0BE8070}"/>
    <cellStyle name="표준 3 2" xfId="221" xr:uid="{C3059E42-A9DE-4521-A2C0-29521B68CAAB}"/>
    <cellStyle name="표준_AWE-PDM" xfId="222" xr:uid="{25A4A532-E9E4-45F2-AD96-D2D1F30C8731}"/>
    <cellStyle name="一般_2008-10-28 Long Term Schedule CTS SVC" xfId="88" xr:uid="{32D2B85E-14B6-4070-BFF9-CBA53E2C7057}"/>
    <cellStyle name="千位分隔[0] 2" xfId="217" xr:uid="{1E431A9E-0485-4F7B-8134-7F156FFC4AD8}"/>
    <cellStyle name="千位分隔[0]_AEN and AES PFS(200803)-国内挂港节省4小时 2" xfId="31" xr:uid="{188B5FD6-02DA-4274-837C-9D08A96D98B3}"/>
    <cellStyle name="好" xfId="89" xr:uid="{73DA6C60-E248-42C5-8A7F-1619AEDE34EA}"/>
    <cellStyle name="好_MED WB ARB 1st Quarter 2013" xfId="90" xr:uid="{D8D50AF6-A5C0-4CBA-B75E-C653B760E701}"/>
    <cellStyle name="好_MED WB ARB 1st Quarter 2015" xfId="53" xr:uid="{617D9E32-237E-47A0-B1EB-1E5A55ED2AE9}"/>
    <cellStyle name="好_MED WB ARB 1st Quarter 2015v2" xfId="91" xr:uid="{93C8455F-3D90-4B96-B10B-CEFB1D590FD8}"/>
    <cellStyle name="好_MED WB ARB 2nd Quarter 2014" xfId="42" xr:uid="{C0421DDF-306C-4F3C-AD33-5DEA889E8879}"/>
    <cellStyle name="好_MED WB ARB 2nd Quarter 2014V2" xfId="92" xr:uid="{DE213D8D-1CC5-4B99-BF0A-0152763E022B}"/>
    <cellStyle name="好_MED WB ARB 3rd Quarter 2013" xfId="93" xr:uid="{CD1EDECB-BFFB-47C8-8FB7-7CE789E8883D}"/>
    <cellStyle name="好_MED WB ARB 4th Quarter 2013V1" xfId="94" xr:uid="{F9A0E5C6-6BA6-4DBC-8518-600939E70FEA}"/>
    <cellStyle name="好_NW EUR SVC Westbound RF Arbitraries 2nd Qtr 2014" xfId="95" xr:uid="{51585E0C-3461-497E-B8B9-5EC3F95C0BBA}"/>
    <cellStyle name="好_NW EUR SVC Westbound RF Arbitraries 3rd Qtr 2013" xfId="96" xr:uid="{FC179157-5020-4186-8D86-21CA9C51A8D2}"/>
    <cellStyle name="好_NW EUR SVC Westbound RF Arbitraries 3rd Qtr 2014" xfId="97" xr:uid="{0F1C2E3B-BD2B-47F4-AEC9-4892A648885A}"/>
    <cellStyle name="好_NWE 2011 3rd qu WB ARB proposal" xfId="98" xr:uid="{6679720C-5630-4D64-86E4-A8461B1BF518}"/>
    <cellStyle name="好_NWE 2011 4thQ WB ARB proposal" xfId="99" xr:uid="{DE0E390C-3F30-47BB-A929-16BD857B2BDA}"/>
    <cellStyle name="好_NWE WB ARB 1st Quarter 2013" xfId="100" xr:uid="{180F6DC0-08FC-46C6-8F92-BD8C5B6D755C}"/>
    <cellStyle name="好_NWE WB ARB 1st Quarter 2013V2" xfId="101" xr:uid="{B4966FBD-C7DC-4FB9-9064-775CDDB67870}"/>
    <cellStyle name="好_NWE WB ARB 1st Quarter 2014" xfId="48" xr:uid="{0CDF7C0D-E784-4A12-97BF-3CC27F01E88B}"/>
    <cellStyle name="好_NWE WB ARB 2nd Quarter 2012 proposals" xfId="102" xr:uid="{4BE42488-E9C4-48B3-9A6A-72D8E0ECAE74}"/>
    <cellStyle name="好_NWE WB ARB 2nd Quarter 2013" xfId="82" xr:uid="{C1DDEC13-48D1-498F-A997-1BD183C93989}"/>
    <cellStyle name="好_NWE WB ARB 2nd Quarter 2013 V1" xfId="104" xr:uid="{FC3EACA0-6453-4BA8-8882-892D0A4AD26A}"/>
    <cellStyle name="好_NWE WB ARB 2nd Quarter 2013 V4" xfId="105" xr:uid="{AD6ABEE9-1520-4745-A536-9D2D60136E84}"/>
    <cellStyle name="好_NWE WB ARB 2nd Quarter 2014(20140529-20140630)" xfId="106" xr:uid="{EA47C7F3-A29B-40F9-AE16-120227E00F6A}"/>
    <cellStyle name="好_NWE WB ARB 2nd Quarter 2014v2" xfId="107" xr:uid="{54A179B1-7EED-4F10-AD20-99ACA6266625}"/>
    <cellStyle name="好_NWE WB ARB 2nd Quarter 2014v3 (1)" xfId="108" xr:uid="{DBDAD906-C90D-4520-A2D5-29BF7753E0DC}"/>
    <cellStyle name="好_NWE WB ARB 3rd Quarter 2012" xfId="109" xr:uid="{A381F415-7B8D-4976-A88C-1DDA72AFBAB3}"/>
    <cellStyle name="好_NWE WB ARB 3rd Quarter 2013" xfId="110" xr:uid="{A0439DB2-FE37-4BF5-B411-AB0E85E868EE}"/>
    <cellStyle name="好_NWE WB ARB 3rd Quarter 2014" xfId="111" xr:uid="{92CA009C-F7AA-4FEA-B32B-2D190A139B54}"/>
    <cellStyle name="好_NWE WB ARB 4th Quarter 2012" xfId="112" xr:uid="{CC4A7047-6791-4B18-942D-B2269CB6E355}"/>
    <cellStyle name="好_NWE WB ARB 4th Quarter 2012 update" xfId="113" xr:uid="{5B1AA424-132A-45C2-9421-49076C9D3E7E}"/>
    <cellStyle name="好_NWE WB ARB 4th Quarter 2013" xfId="114" xr:uid="{D149A0F9-3174-42F2-B456-711A67E67CAB}"/>
    <cellStyle name="好_NWE WB ARB 4th Quarter 2014" xfId="115" xr:uid="{EAF759E7-D035-425C-8604-A59117AC7780}"/>
    <cellStyle name="好_NWE WB ARB NOV 25-DEC 31 2011" xfId="51" xr:uid="{0D276FB5-EE55-4403-9E31-C0B5B3B20F8C}"/>
    <cellStyle name="好_NWE WB ARB Q1 2012" xfId="41" xr:uid="{827CC88C-8365-4DB1-B4EE-6E6ACA2C5F56}"/>
    <cellStyle name="好_REVISED NWE WB ARB 3rd Quarter 2013" xfId="116" xr:uid="{DC8768DC-4E24-480C-95EE-7A674EA0151A}"/>
    <cellStyle name="好_UPDATED NWE WB ARB 1st Quarter 2013" xfId="55" xr:uid="{13035EAA-1981-4C8E-8C2D-1B22A0DEC60A}"/>
    <cellStyle name="差" xfId="117" xr:uid="{46F8A2D2-4F25-4373-871D-4C5BC04141C1}"/>
    <cellStyle name="差_MED WB ARB 1st Quarter 2013" xfId="118" xr:uid="{2A5CD57A-CD7F-4685-9E04-E7F681746A7A}"/>
    <cellStyle name="差_MED WB ARB 1st Quarter 2015" xfId="119" xr:uid="{663AF3D0-41CB-40DF-AE3C-4E9461C185C7}"/>
    <cellStyle name="差_MED WB ARB 1st Quarter 2015v2" xfId="120" xr:uid="{F3F7FDE8-23D9-4FD9-8788-6A95E60803C9}"/>
    <cellStyle name="差_MED WB ARB 2nd Quarter 2014" xfId="122" xr:uid="{D5993C11-2B89-43A1-BEBE-535649487FD9}"/>
    <cellStyle name="差_MED WB ARB 2nd Quarter 2014V2" xfId="121" xr:uid="{D82918F7-167D-4B6D-8BF2-66DE928FC510}"/>
    <cellStyle name="差_MED WB ARB 3rd Quarter 2013" xfId="123" xr:uid="{F93B0570-ED3D-485C-8F65-22B5AEF6F85F}"/>
    <cellStyle name="差_MED WB ARB 4th Quarter 2013V1" xfId="124" xr:uid="{38651FCA-A0DB-45C9-8982-1BECA0B8285A}"/>
    <cellStyle name="差_NW EUR SVC Westbound RF Arbitraries 2nd Qtr 2014" xfId="125" xr:uid="{104D1AB9-29D7-4E25-881D-A856346582E4}"/>
    <cellStyle name="差_NW EUR SVC Westbound RF Arbitraries 3rd Qtr 2013" xfId="50" xr:uid="{B4A9308F-EEE4-4310-9259-B566CAA6BB96}"/>
    <cellStyle name="差_NW EUR SVC Westbound RF Arbitraries 3rd Qtr 2014" xfId="126" xr:uid="{8AB42137-621B-4668-ACD2-83B5995C9D16}"/>
    <cellStyle name="差_NWE 2011 3rd qu WB ARB proposal" xfId="128" xr:uid="{32741AC9-C765-4528-8D20-B0C0218B812F}"/>
    <cellStyle name="差_NWE 2011 4thQ WB ARB proposal" xfId="129" xr:uid="{48815295-2B0E-4D7E-A03D-3653B42E19FC}"/>
    <cellStyle name="差_NWE WB ARB 1st Quarter 2013" xfId="130" xr:uid="{C0CCE557-5DC4-41D0-94FC-0C566FDC960C}"/>
    <cellStyle name="差_NWE WB ARB 1st Quarter 2013V2" xfId="49" xr:uid="{79F5AA03-F824-47B5-9F93-55ED3B3D7327}"/>
    <cellStyle name="差_NWE WB ARB 1st Quarter 2014" xfId="131" xr:uid="{752AD4AD-AD46-42A8-A189-D903767BC096}"/>
    <cellStyle name="差_NWE WB ARB 2nd Quarter 2012 proposals" xfId="132" xr:uid="{6B96FC0C-069A-4CDD-9E99-0D51D9A9533D}"/>
    <cellStyle name="差_NWE WB ARB 2nd Quarter 2013" xfId="133" xr:uid="{97FAC00B-FB17-4EEA-AC40-7A4D68F426F2}"/>
    <cellStyle name="差_NWE WB ARB 2nd Quarter 2013 V1" xfId="134" xr:uid="{8BD4E56A-37BF-4E70-A73C-F864DC4123A6}"/>
    <cellStyle name="差_NWE WB ARB 2nd Quarter 2013 V4" xfId="103" xr:uid="{F9981571-92E1-427F-BD6E-8DB8C036C831}"/>
    <cellStyle name="差_NWE WB ARB 2nd Quarter 2014(20140529-20140630)" xfId="135" xr:uid="{9EF86617-3B61-4142-9C69-485556D0E999}"/>
    <cellStyle name="差_NWE WB ARB 2nd Quarter 2014v2" xfId="56" xr:uid="{71A73955-839F-435D-A337-94FF780ED403}"/>
    <cellStyle name="差_NWE WB ARB 2nd Quarter 2014v3 (1)" xfId="136" xr:uid="{01A914C4-78E2-49F0-8E67-B6EBA6DE5628}"/>
    <cellStyle name="差_NWE WB ARB 3rd Quarter 2012" xfId="138" xr:uid="{4FADA9EC-4F12-487A-8483-E1DF7778597E}"/>
    <cellStyle name="差_NWE WB ARB 3rd Quarter 2013" xfId="127" xr:uid="{5236855B-6A7C-4835-93FD-72136E619DEA}"/>
    <cellStyle name="差_NWE WB ARB 3rd Quarter 2014" xfId="139" xr:uid="{ECB12B1D-FC2D-4B7F-ABBD-34E044311030}"/>
    <cellStyle name="差_NWE WB ARB 4th Quarter 2012" xfId="140" xr:uid="{D540B507-873B-4331-8018-8CE130A57AF9}"/>
    <cellStyle name="差_NWE WB ARB 4th Quarter 2012 update" xfId="141" xr:uid="{F0827555-25E2-4DE4-82C9-42D657593A70}"/>
    <cellStyle name="差_NWE WB ARB 4th Quarter 2013" xfId="142" xr:uid="{B12A4326-FBED-4373-993D-3341AE82C40F}"/>
    <cellStyle name="差_NWE WB ARB 4th Quarter 2014" xfId="143" xr:uid="{CCFE2AE2-F8E0-4740-83DA-845C7A7DC828}"/>
    <cellStyle name="差_NWE WB ARB NOV 25-DEC 31 2011" xfId="144" xr:uid="{805CF5E1-76ED-4708-B8D1-89B748B3107F}"/>
    <cellStyle name="差_NWE WB ARB Q1 2012" xfId="145" xr:uid="{4AB3C6F2-F8AA-4236-A8F8-899326D4F85C}"/>
    <cellStyle name="差_REVISED NWE WB ARB 3rd Quarter 2013" xfId="146" xr:uid="{D36BF26A-998C-49D9-83FF-8B14BD71F9C8}"/>
    <cellStyle name="差_UPDATED NWE WB ARB 1st Quarter 2013" xfId="147" xr:uid="{18840158-B1D5-4B55-9B9E-73B00B54486F}"/>
    <cellStyle name="常规 2" xfId="15" xr:uid="{14473838-3FE9-493A-B314-0524A4102223}"/>
    <cellStyle name="常规 2 2" xfId="7" xr:uid="{4E65AFFB-2BEC-4C9C-AA97-C97618E91E86}"/>
    <cellStyle name="常规 2 2 2" xfId="148" xr:uid="{C38810E6-1239-4614-AAE3-8A3039D72B0D}"/>
    <cellStyle name="常规 2 2 3" xfId="54" xr:uid="{10BE3BCF-96B8-4F50-82F9-DDF04AB4FAC9}"/>
    <cellStyle name="常规 2 2 4" xfId="208" xr:uid="{3779CBB7-517B-4C08-B002-4EA27230138A}"/>
    <cellStyle name="常规 2 2 5" xfId="23" xr:uid="{5EA09AC8-C8AE-4B84-971F-FAC8D2EDAC3B}"/>
    <cellStyle name="常规 2 3" xfId="24" xr:uid="{64B79A1D-C924-439D-AC94-31948B100309}"/>
    <cellStyle name="常规 2 3 2" xfId="47" xr:uid="{38701C20-F2D7-4ECB-97D7-0715C1760E44}"/>
    <cellStyle name="常规 2 4" xfId="43" xr:uid="{0940BAB6-A790-4B2F-9691-AC59DE788512}"/>
    <cellStyle name="常规 2 5" xfId="207" xr:uid="{6F95BFAD-E0AA-4BFB-B51B-742A73D1AB3D}"/>
    <cellStyle name="常规 2_Xl0001226" xfId="149" xr:uid="{3C3471D0-6BA5-47BE-8524-806DF10F77ED}"/>
    <cellStyle name="常规 21 2 2 2" xfId="150" xr:uid="{0D56FB50-5CDC-4A82-82DE-7CEE8A7796E4}"/>
    <cellStyle name="常规 3" xfId="8" xr:uid="{AD6B2BF9-0E6C-403B-B12F-33BF7D621002}"/>
    <cellStyle name="常规 3 13" xfId="152" xr:uid="{25C99146-F724-42A2-A442-C4606DEC11C1}"/>
    <cellStyle name="常规 3 2" xfId="25" xr:uid="{CD85E8D0-6D4B-44F1-BE05-B908C0251565}"/>
    <cellStyle name="常规 3 2 2" xfId="80" xr:uid="{219D8CDD-7E5F-44B0-A148-30732ECF4D4A}"/>
    <cellStyle name="常规 3 2 2 2" xfId="38" xr:uid="{71DC2B84-9FBC-4F2F-8342-76997873FCE9}"/>
    <cellStyle name="常规 3 3" xfId="21" xr:uid="{CC6E2E71-0D48-4754-A4C3-42222EAA5512}"/>
    <cellStyle name="常规 3 4" xfId="29" xr:uid="{00657717-18CB-496E-BB6F-DC8A7D26CAE7}"/>
    <cellStyle name="常规 3 5" xfId="151" xr:uid="{4C196C23-1FF9-4F16-B352-FFEC96EF94C1}"/>
    <cellStyle name="常规 3 6" xfId="209" xr:uid="{766DC45C-E786-43A7-9D37-908A34CCE778}"/>
    <cellStyle name="常规 3 7" xfId="16" xr:uid="{E15DFFE1-5757-41CA-9D3C-082FACFE4D89}"/>
    <cellStyle name="常规 4" xfId="17" xr:uid="{E1721F8F-D5AB-4000-8BD4-53C1031C7333}"/>
    <cellStyle name="常规 4 2" xfId="30" xr:uid="{7B2660B9-1C4B-419C-84CF-FA9F6653A0EF}"/>
    <cellStyle name="常规 4 2 2" xfId="19" xr:uid="{E7BA43F0-026A-4619-8E1E-07D9BF59D701}"/>
    <cellStyle name="常规 4 3" xfId="153" xr:uid="{6B88D16E-73E6-4736-8D3A-E613D4A6C058}"/>
    <cellStyle name="常规 4 4" xfId="210" xr:uid="{979E3C97-35E8-4E5C-AF60-2B53640C4627}"/>
    <cellStyle name="常规 5" xfId="211" xr:uid="{E71E9B5A-916E-4260-A780-FC228E48DFE7}"/>
    <cellStyle name="常规 6" xfId="212" xr:uid="{73AA777F-E418-470A-8525-168FC885F70C}"/>
    <cellStyle name="常规 7" xfId="213" xr:uid="{C5E7758D-DFD2-4E8F-ADEF-B490A6606D77}"/>
    <cellStyle name="常规 7 2" xfId="214" xr:uid="{A0F74B1D-5F2D-48DF-9E9F-D92846BBD45A}"/>
    <cellStyle name="常规 8" xfId="215" xr:uid="{5181151D-7680-470B-B1EE-76C874E75308}"/>
    <cellStyle name="常规_2007-2008年航线运力调整1121－交欧贸更新8改9_2011年预算-交计划运营20110223_2011年预算-交计划运营20110228" xfId="18" xr:uid="{B23C7B23-1F74-4B2A-84A9-95F9B734CD15}"/>
    <cellStyle name="强调文字颜色 1" xfId="154" xr:uid="{75101126-596C-42B1-8E76-CDD03FD2C66C}"/>
    <cellStyle name="强调文字颜色 2" xfId="40" xr:uid="{A7C1FCD1-D101-454F-B0C9-2BB8C6D01C09}"/>
    <cellStyle name="强调文字颜色 3" xfId="155" xr:uid="{31CBD02C-9C39-42CB-8E67-067EE2DBEFB6}"/>
    <cellStyle name="强调文字颜色 4" xfId="156" xr:uid="{4A45880F-941C-4E3F-BE3E-3E133A241399}"/>
    <cellStyle name="强调文字颜色 5" xfId="157" xr:uid="{8D362FF2-88A3-4914-A514-F3E81EB4AD1C}"/>
    <cellStyle name="强调文字颜色 6" xfId="158" xr:uid="{2A92C268-F1BA-481B-B873-47302CC6E774}"/>
    <cellStyle name="标题" xfId="159" xr:uid="{32A32BB3-3E17-4C9C-806B-13C512A0794D}"/>
    <cellStyle name="标题 1" xfId="160" xr:uid="{329B0C9C-9F31-4A85-9FA7-72B294810FFD}"/>
    <cellStyle name="标题 2" xfId="161" xr:uid="{6510C215-1B16-4710-AD74-C2F36F7AF9BC}"/>
    <cellStyle name="标题 3" xfId="162" xr:uid="{B2C8EF9B-4024-41B9-BDB4-8D1008E38AE7}"/>
    <cellStyle name="标题 4" xfId="72" xr:uid="{8A7EA334-5ABC-49B7-8A5C-B2CC8C31CDE6}"/>
    <cellStyle name="标题_MED WB ARB 1st Quarter 2013" xfId="163" xr:uid="{32DF917E-AC02-4DB8-96AF-449D0219674F}"/>
    <cellStyle name="检查单元格" xfId="164" xr:uid="{87F997AA-D952-453A-9F41-CD51DA4BF1CC}"/>
    <cellStyle name="標準_proforma of PNW 2011" xfId="28" xr:uid="{F5F47522-6D9F-4EB3-BF55-86E1264CB2BE}"/>
    <cellStyle name="汇总" xfId="74" xr:uid="{24074FDD-CA2B-46E6-87E1-0D3E04DF80D4}"/>
    <cellStyle name="注释" xfId="165" xr:uid="{DCBBDA04-4C5A-4C0A-B861-BD00910CBA2A}"/>
    <cellStyle name="解释性文本" xfId="137" xr:uid="{9C142AC9-8CC2-475F-A8C7-BEBCE28BFA39}"/>
    <cellStyle name="警告文本" xfId="166" xr:uid="{2284EAA6-7E8A-4DC2-85A5-BB5EB10663D6}"/>
    <cellStyle name="计算" xfId="45" xr:uid="{46CAEC7C-0724-4B63-8F85-2E0F44F27F79}"/>
    <cellStyle name="超链接 2" xfId="216" xr:uid="{E6778709-B92B-43EF-BAB3-D60DF1A27B15}"/>
    <cellStyle name="输入" xfId="167" xr:uid="{63C6F3C1-9C49-481B-837B-BDF66046E92D}"/>
    <cellStyle name="输出" xfId="168" xr:uid="{F24EA476-A3E5-403B-BF4F-1E77E7E171EB}"/>
    <cellStyle name="适中" xfId="44" xr:uid="{4FDF8AA2-4325-408D-89D8-8E00E94A35AE}"/>
    <cellStyle name="链接单元格" xfId="169" xr:uid="{6E843F0A-D282-4AD9-B4DB-B8AA1A494F59}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1</xdr:col>
      <xdr:colOff>161925</xdr:colOff>
      <xdr:row>2</xdr:row>
      <xdr:rowOff>85725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6C9349DC-5E93-40AA-8E25-C6B088066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1430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57150</xdr:rowOff>
    </xdr:from>
    <xdr:to>
      <xdr:col>0</xdr:col>
      <xdr:colOff>1266825</xdr:colOff>
      <xdr:row>2</xdr:row>
      <xdr:rowOff>342900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732C10CB-0E86-4923-B2E7-C7041D27A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7150"/>
          <a:ext cx="12382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57150</xdr:rowOff>
    </xdr:from>
    <xdr:to>
      <xdr:col>0</xdr:col>
      <xdr:colOff>1266825</xdr:colOff>
      <xdr:row>2</xdr:row>
      <xdr:rowOff>342900</xdr:rowOff>
    </xdr:to>
    <xdr:pic>
      <xdr:nvPicPr>
        <xdr:cNvPr id="4" name="Picture 1252" descr="Inline image">
          <a:extLst>
            <a:ext uri="{FF2B5EF4-FFF2-40B4-BE49-F238E27FC236}">
              <a16:creationId xmlns:a16="http://schemas.microsoft.com/office/drawing/2014/main" id="{4A3A17FD-0951-49AD-906D-00FF24BDF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7150"/>
          <a:ext cx="12382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51707</xdr:rowOff>
    </xdr:from>
    <xdr:to>
      <xdr:col>0</xdr:col>
      <xdr:colOff>1295400</xdr:colOff>
      <xdr:row>3</xdr:row>
      <xdr:rowOff>13607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EC28E4F6-5087-4DBE-9B18-4434AA1C1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1707"/>
          <a:ext cx="12573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1257300</xdr:colOff>
      <xdr:row>2</xdr:row>
      <xdr:rowOff>152400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6EFBECE4-4B26-446F-B909-E3F85D453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7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96074-8D29-4880-BE82-79AA72CFBC02}">
  <dimension ref="A1:M28"/>
  <sheetViews>
    <sheetView topLeftCell="A2" zoomScale="80" zoomScaleNormal="80" workbookViewId="0">
      <selection activeCell="D42" sqref="D41:D42"/>
    </sheetView>
  </sheetViews>
  <sheetFormatPr defaultColWidth="10.28515625" defaultRowHeight="15"/>
  <cols>
    <col min="1" max="1" width="15.28515625" style="21" customWidth="1"/>
    <col min="2" max="2" width="13.85546875" style="21" customWidth="1"/>
    <col min="3" max="5" width="10.28515625" style="21"/>
    <col min="6" max="6" width="23" style="21" customWidth="1"/>
    <col min="7" max="7" width="13.42578125" style="21" customWidth="1"/>
    <col min="8" max="10" width="10.28515625" style="21"/>
    <col min="11" max="11" width="27.42578125" style="21" customWidth="1"/>
    <col min="12" max="12" width="0" style="21" hidden="1" customWidth="1"/>
    <col min="13" max="16384" width="10.28515625" style="21"/>
  </cols>
  <sheetData>
    <row r="1" spans="1:13" s="4" customFormat="1" ht="15.75">
      <c r="A1" s="1"/>
      <c r="B1" s="2"/>
      <c r="C1" s="3"/>
      <c r="D1" s="2"/>
      <c r="E1" s="2"/>
      <c r="K1" s="5"/>
    </row>
    <row r="2" spans="1:13" s="6" customFormat="1" ht="33.75">
      <c r="A2" s="442" t="s">
        <v>0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</row>
    <row r="3" spans="1:13" s="8" customFormat="1" ht="18">
      <c r="A3" s="443"/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</row>
    <row r="4" spans="1:13" s="8" customFormat="1" ht="18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s="8" customFormat="1" ht="18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s="8" customFormat="1" ht="18">
      <c r="A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8" customFormat="1" ht="18">
      <c r="A7" s="9"/>
      <c r="B7" s="9" t="s">
        <v>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 s="13" customFormat="1" ht="18">
      <c r="A8" s="11" t="s">
        <v>2</v>
      </c>
      <c r="B8" s="12" t="s">
        <v>3</v>
      </c>
    </row>
    <row r="9" spans="1:13" s="13" customFormat="1" ht="18">
      <c r="A9" s="11" t="s">
        <v>2</v>
      </c>
      <c r="B9" s="12" t="s">
        <v>412</v>
      </c>
    </row>
    <row r="10" spans="1:13" s="14" customFormat="1" ht="18">
      <c r="A10" s="11" t="s">
        <v>2</v>
      </c>
      <c r="B10" s="12" t="s">
        <v>4</v>
      </c>
      <c r="G10" s="15"/>
      <c r="H10" s="12"/>
      <c r="I10" s="12"/>
    </row>
    <row r="11" spans="1:13" s="17" customFormat="1" ht="18">
      <c r="A11" s="11" t="s">
        <v>2</v>
      </c>
      <c r="B11" s="12" t="s">
        <v>5</v>
      </c>
      <c r="C11" s="14"/>
      <c r="D11" s="14"/>
      <c r="E11" s="14"/>
      <c r="F11" s="16"/>
      <c r="G11" s="15"/>
      <c r="H11" s="12"/>
      <c r="I11" s="12"/>
      <c r="J11" s="14"/>
      <c r="K11" s="14"/>
      <c r="L11" s="14"/>
      <c r="M11" s="16"/>
    </row>
    <row r="12" spans="1:13" s="8" customFormat="1" ht="18">
      <c r="A12" s="11"/>
      <c r="B12" s="18"/>
      <c r="C12" s="13"/>
      <c r="D12" s="13"/>
      <c r="E12" s="13"/>
      <c r="F12" s="10"/>
      <c r="G12" s="19"/>
      <c r="H12" s="18"/>
      <c r="I12" s="18"/>
      <c r="J12" s="20"/>
      <c r="K12" s="20"/>
      <c r="L12" s="13"/>
      <c r="M12" s="10"/>
    </row>
    <row r="13" spans="1:13" s="13" customFormat="1" ht="18">
      <c r="A13" s="21"/>
      <c r="B13" s="9" t="s">
        <v>6</v>
      </c>
      <c r="C13" s="22"/>
      <c r="G13" s="10"/>
      <c r="H13" s="18"/>
      <c r="I13" s="18"/>
      <c r="J13" s="20"/>
      <c r="K13" s="20"/>
    </row>
    <row r="14" spans="1:13" s="14" customFormat="1" ht="18">
      <c r="A14" s="11" t="s">
        <v>2</v>
      </c>
      <c r="B14" s="12" t="s">
        <v>7</v>
      </c>
      <c r="C14" s="12"/>
      <c r="G14" s="16"/>
      <c r="H14" s="12"/>
      <c r="I14" s="12"/>
    </row>
    <row r="15" spans="1:13" s="14" customFormat="1" ht="18">
      <c r="A15" s="11" t="s">
        <v>2</v>
      </c>
      <c r="B15" s="12" t="s">
        <v>8</v>
      </c>
      <c r="H15" s="12"/>
      <c r="I15" s="12"/>
    </row>
    <row r="16" spans="1:13" s="13" customFormat="1" ht="18">
      <c r="A16" s="19"/>
      <c r="B16" s="18"/>
      <c r="C16" s="18"/>
      <c r="D16" s="20"/>
      <c r="E16" s="20"/>
      <c r="H16" s="18"/>
      <c r="I16" s="18"/>
      <c r="J16" s="20"/>
      <c r="K16" s="20"/>
    </row>
    <row r="17" spans="1:13" s="24" customFormat="1" ht="18.75">
      <c r="A17" s="23" t="s">
        <v>9</v>
      </c>
      <c r="C17" s="25"/>
      <c r="D17" s="26"/>
      <c r="E17" s="27"/>
      <c r="F17" s="26"/>
      <c r="G17" s="28"/>
      <c r="H17" s="29"/>
      <c r="I17" s="29"/>
      <c r="J17" s="30"/>
      <c r="K17" s="31"/>
      <c r="L17" s="30"/>
      <c r="M17" s="30"/>
    </row>
    <row r="18" spans="1:13" s="24" customFormat="1" ht="18.75">
      <c r="A18" s="32"/>
      <c r="B18" s="33"/>
      <c r="C18" s="25"/>
      <c r="D18" s="26"/>
      <c r="E18" s="27"/>
      <c r="F18" s="26"/>
      <c r="G18" s="28"/>
      <c r="H18" s="29"/>
      <c r="I18" s="29"/>
      <c r="J18" s="30"/>
      <c r="K18" s="31"/>
      <c r="L18" s="30"/>
      <c r="M18" s="30"/>
    </row>
    <row r="19" spans="1:13" s="24" customFormat="1" ht="18">
      <c r="A19" s="34" t="s">
        <v>0</v>
      </c>
      <c r="B19" s="35"/>
      <c r="C19" s="36"/>
      <c r="D19" s="29"/>
      <c r="E19" s="8"/>
      <c r="F19" s="26"/>
      <c r="G19" s="28"/>
      <c r="H19" s="34"/>
      <c r="I19" s="37"/>
      <c r="J19" s="37"/>
      <c r="L19" s="35"/>
      <c r="M19" s="29"/>
    </row>
    <row r="20" spans="1:13" s="24" customFormat="1" ht="18">
      <c r="A20" s="38" t="s">
        <v>397</v>
      </c>
      <c r="B20" s="39"/>
      <c r="C20" s="8"/>
      <c r="D20" s="40"/>
      <c r="E20" s="28"/>
      <c r="F20" s="41"/>
      <c r="G20" s="42"/>
      <c r="I20" s="42"/>
      <c r="J20" s="43"/>
      <c r="K20" s="43"/>
      <c r="L20" s="29"/>
      <c r="M20" s="29"/>
    </row>
    <row r="21" spans="1:13" s="24" customFormat="1" ht="18">
      <c r="A21" s="38" t="s">
        <v>10</v>
      </c>
      <c r="B21" s="39"/>
      <c r="C21" s="8"/>
      <c r="D21" s="39"/>
      <c r="E21" s="28"/>
      <c r="F21" s="43"/>
      <c r="G21" s="43"/>
      <c r="I21" s="43"/>
      <c r="J21" s="43"/>
      <c r="K21" s="43"/>
      <c r="L21" s="29"/>
      <c r="M21" s="29"/>
    </row>
    <row r="22" spans="1:13" s="8" customFormat="1" ht="18">
      <c r="A22" s="38" t="s">
        <v>11</v>
      </c>
      <c r="B22" s="39"/>
      <c r="D22" s="39"/>
      <c r="E22" s="28"/>
      <c r="F22" s="43"/>
      <c r="G22" s="43"/>
      <c r="I22" s="43"/>
      <c r="J22" s="43"/>
      <c r="K22" s="43"/>
      <c r="L22" s="44"/>
    </row>
    <row r="23" spans="1:13" s="4" customFormat="1" ht="15.75">
      <c r="A23" s="45"/>
      <c r="B23" s="46"/>
      <c r="D23" s="47"/>
      <c r="F23" s="48"/>
      <c r="G23" s="49"/>
      <c r="H23" s="45"/>
      <c r="I23" s="45"/>
      <c r="J23" s="50"/>
      <c r="L23" s="51"/>
    </row>
    <row r="24" spans="1:13" s="4" customFormat="1" ht="15.75">
      <c r="B24" s="52"/>
      <c r="C24" s="53"/>
      <c r="D24" s="54"/>
      <c r="E24" s="54"/>
      <c r="F24" s="54"/>
      <c r="G24" s="54"/>
      <c r="H24" s="53"/>
      <c r="I24" s="53"/>
      <c r="K24" s="54"/>
      <c r="L24" s="5"/>
    </row>
    <row r="25" spans="1:13" s="4" customFormat="1" ht="15.75">
      <c r="A25" s="54"/>
      <c r="B25" s="55"/>
      <c r="C25" s="56"/>
      <c r="D25" s="55"/>
      <c r="E25" s="56"/>
      <c r="F25" s="56"/>
      <c r="G25" s="57"/>
      <c r="H25" s="53"/>
      <c r="I25" s="54"/>
    </row>
    <row r="26" spans="1:13" ht="15.75">
      <c r="B26" s="58"/>
      <c r="C26" s="58"/>
      <c r="D26" s="59"/>
      <c r="E26" s="58"/>
      <c r="F26" s="58"/>
      <c r="G26" s="60"/>
    </row>
    <row r="28" spans="1:13" ht="15.75">
      <c r="B28" s="61"/>
      <c r="C28" s="59"/>
      <c r="D28" s="56"/>
      <c r="E28" s="58"/>
      <c r="F28" s="56"/>
      <c r="G28" s="56"/>
    </row>
  </sheetData>
  <mergeCells count="2">
    <mergeCell ref="A2:M2"/>
    <mergeCell ref="A3:M3"/>
  </mergeCells>
  <hyperlinks>
    <hyperlink ref="B10" location="'NORTH EUROPE via SIN'!A1" display="4. NORTH EUROPE  VIA SIN" xr:uid="{3B351B96-0B61-4126-8F46-D768967C7392}"/>
    <hyperlink ref="B14" location="'MED-ADRIATIC SEA-BLACK SEA'!A1" display="MED + ADRIATIC SEA + BLACK SEA SERVICE (PIRAEUS, GENOA, FOS, MALTA, LA SPEZIA, BARCELONA,VALENCIA, PORT SAID, BEIRUT,EVYAP,CONSTANZA, ODESSA, VENICE, KOPER, TRIESTE,...)" xr:uid="{DBB248DB-4782-4AB8-B324-86809DC4DB5A}"/>
    <hyperlink ref="B11" location="'EU via ROT&amp;HAM'!A1" display="EUROPE via ROTTERDAM &amp; HAMBURG" xr:uid="{2249F755-E8E4-4A9A-A862-7CE65236F974}"/>
    <hyperlink ref="B15" location="'MED non base port'!A1" display="MED NON BASE PORTS ( ALGERIA, LIBYA, EGYPT, GREECE,ITALY, MAURITANIA,MOROCCO, RUSSIA, SPAIN , SYRIA, TURKEY. GEORGIA, CYPRUS, MOLDOVA)" xr:uid="{9F69DE11-7648-4F7A-A1DE-F33AA40045A1}"/>
    <hyperlink ref="B8" location="'AEU7-EU &amp; MED DIRECT-TCTT'!A1" display="EU &amp; MED DIRECT-TCTT (PIRAEUS, HAMBURG, ROTTERDAM, ZEEBRUGGE,FELIXSTOWE)" xr:uid="{0B993B81-9C7A-43F2-A0D8-0F91394A3E28}"/>
    <hyperlink ref="B9" location="'AEU6-EU DIRECT'!A1" display="EU DIRECT (ROTTERDAM, SOUTHAMPTON, ANTWERP, LE HAVRE)" xr:uid="{A99302E3-C378-466C-B182-C0FF6F763614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7F715-3921-49BB-8FA6-7AE982A6E151}">
  <dimension ref="A1:N26"/>
  <sheetViews>
    <sheetView zoomScaleNormal="100" workbookViewId="0">
      <selection activeCell="F23" sqref="F23"/>
    </sheetView>
  </sheetViews>
  <sheetFormatPr defaultColWidth="9.140625" defaultRowHeight="15"/>
  <cols>
    <col min="1" max="1" width="41.5703125" style="72" customWidth="1"/>
    <col min="2" max="2" width="13.42578125" style="72" customWidth="1"/>
    <col min="3" max="3" width="18.42578125" style="98" bestFit="1" customWidth="1"/>
    <col min="4" max="7" width="16.7109375" style="72" customWidth="1"/>
    <col min="8" max="8" width="16.7109375" style="72" hidden="1" customWidth="1"/>
    <col min="9" max="9" width="16.7109375" style="72" customWidth="1"/>
    <col min="10" max="10" width="21" style="74" bestFit="1" customWidth="1"/>
    <col min="11" max="11" width="19.85546875" style="75" bestFit="1" customWidth="1"/>
    <col min="12" max="12" width="72" style="75" bestFit="1" customWidth="1"/>
    <col min="13" max="13" width="20.140625" style="76" bestFit="1" customWidth="1"/>
    <col min="14" max="16384" width="9.140625" style="76"/>
  </cols>
  <sheetData>
    <row r="1" spans="1:14" s="65" customFormat="1" ht="27.75">
      <c r="A1" s="446" t="s">
        <v>12</v>
      </c>
      <c r="B1" s="446"/>
      <c r="C1" s="446"/>
      <c r="D1" s="446"/>
      <c r="E1" s="446"/>
      <c r="F1" s="446"/>
      <c r="G1" s="446"/>
      <c r="H1" s="446"/>
      <c r="I1" s="62"/>
      <c r="J1" s="63"/>
      <c r="K1" s="64"/>
      <c r="L1" s="64"/>
    </row>
    <row r="2" spans="1:14" s="65" customFormat="1" ht="27.75">
      <c r="A2" s="447" t="s">
        <v>13</v>
      </c>
      <c r="B2" s="447"/>
      <c r="C2" s="447"/>
      <c r="D2" s="447"/>
      <c r="E2" s="447"/>
      <c r="F2" s="447"/>
      <c r="G2" s="447"/>
      <c r="H2" s="447"/>
      <c r="I2" s="66"/>
      <c r="J2" s="67"/>
      <c r="K2" s="64"/>
      <c r="L2" s="64"/>
    </row>
    <row r="3" spans="1:14" s="65" customFormat="1" ht="27.75">
      <c r="A3" s="447" t="s">
        <v>14</v>
      </c>
      <c r="B3" s="447"/>
      <c r="C3" s="447"/>
      <c r="D3" s="447"/>
      <c r="E3" s="447"/>
      <c r="F3" s="447"/>
      <c r="G3" s="447"/>
      <c r="H3" s="447"/>
      <c r="I3" s="66"/>
      <c r="J3" s="67"/>
      <c r="K3" s="64"/>
      <c r="L3" s="64"/>
    </row>
    <row r="4" spans="1:14" ht="15.75">
      <c r="A4" s="68"/>
      <c r="B4" s="69"/>
      <c r="C4" s="70"/>
      <c r="D4" s="71"/>
      <c r="F4" s="73"/>
      <c r="G4" s="73"/>
    </row>
    <row r="5" spans="1:14" ht="15.75">
      <c r="A5" s="68"/>
      <c r="B5" s="69"/>
      <c r="C5" s="70"/>
      <c r="D5" s="71"/>
      <c r="F5" s="73"/>
      <c r="G5" s="73"/>
    </row>
    <row r="6" spans="1:14" s="84" customFormat="1" ht="15.75">
      <c r="A6" s="77" t="s">
        <v>15</v>
      </c>
      <c r="B6" s="78"/>
      <c r="C6" s="79"/>
      <c r="D6" s="80"/>
      <c r="E6" s="80"/>
      <c r="F6" s="80"/>
      <c r="G6" s="81"/>
      <c r="H6" s="82"/>
      <c r="I6" s="82"/>
      <c r="J6" s="83"/>
      <c r="K6" s="75"/>
      <c r="L6" s="75"/>
    </row>
    <row r="7" spans="1:14" ht="15.75">
      <c r="A7" s="85"/>
      <c r="B7" s="69"/>
      <c r="C7" s="70"/>
      <c r="E7" s="86"/>
      <c r="F7" s="87"/>
      <c r="G7" s="87"/>
      <c r="H7" s="88"/>
      <c r="I7" s="88"/>
      <c r="J7" s="89"/>
    </row>
    <row r="8" spans="1:14" ht="15.75">
      <c r="A8" s="448" t="s">
        <v>16</v>
      </c>
      <c r="B8" s="449" t="s">
        <v>17</v>
      </c>
      <c r="C8" s="450" t="s">
        <v>18</v>
      </c>
      <c r="D8" s="451" t="s">
        <v>19</v>
      </c>
      <c r="E8" s="452"/>
      <c r="F8" s="452"/>
      <c r="G8" s="452"/>
      <c r="H8" s="452"/>
      <c r="I8" s="453"/>
      <c r="J8" s="90"/>
    </row>
    <row r="9" spans="1:14" ht="15.75">
      <c r="A9" s="448"/>
      <c r="B9" s="449"/>
      <c r="C9" s="450"/>
      <c r="D9" s="454"/>
      <c r="E9" s="455"/>
      <c r="F9" s="455"/>
      <c r="G9" s="455"/>
      <c r="H9" s="455"/>
      <c r="I9" s="456"/>
      <c r="J9" s="90"/>
    </row>
    <row r="10" spans="1:14" ht="15.75">
      <c r="A10" s="448"/>
      <c r="B10" s="449"/>
      <c r="C10" s="450" t="s">
        <v>20</v>
      </c>
      <c r="D10" s="444" t="s">
        <v>21</v>
      </c>
      <c r="E10" s="444" t="s">
        <v>22</v>
      </c>
      <c r="F10" s="444" t="s">
        <v>23</v>
      </c>
      <c r="G10" s="444" t="s">
        <v>24</v>
      </c>
      <c r="H10" s="445" t="s">
        <v>25</v>
      </c>
      <c r="I10" s="444" t="s">
        <v>26</v>
      </c>
      <c r="J10" s="90"/>
    </row>
    <row r="11" spans="1:14" ht="36.75" customHeight="1">
      <c r="A11" s="448"/>
      <c r="B11" s="449"/>
      <c r="C11" s="450"/>
      <c r="D11" s="444"/>
      <c r="E11" s="444"/>
      <c r="F11" s="444"/>
      <c r="G11" s="444"/>
      <c r="H11" s="445"/>
      <c r="I11" s="444"/>
      <c r="J11" s="91"/>
    </row>
    <row r="12" spans="1:14" s="94" customFormat="1" ht="15.75">
      <c r="A12" s="95" t="s">
        <v>415</v>
      </c>
      <c r="B12" s="95" t="s">
        <v>416</v>
      </c>
      <c r="C12" s="96">
        <v>45141</v>
      </c>
      <c r="D12" s="96">
        <f>C12+17</f>
        <v>45158</v>
      </c>
      <c r="E12" s="96">
        <f>C12+26</f>
        <v>45167</v>
      </c>
      <c r="F12" s="96">
        <f>C12+29</f>
        <v>45170</v>
      </c>
      <c r="G12" s="96">
        <f>C12+31</f>
        <v>45172</v>
      </c>
      <c r="H12" s="96"/>
      <c r="I12" s="96">
        <f>C12+36</f>
        <v>45177</v>
      </c>
      <c r="J12" s="92"/>
      <c r="K12" s="93"/>
      <c r="L12" s="93"/>
    </row>
    <row r="13" spans="1:14" s="94" customFormat="1" ht="15.75">
      <c r="A13" s="95" t="s">
        <v>435</v>
      </c>
      <c r="B13" s="95" t="s">
        <v>436</v>
      </c>
      <c r="C13" s="96">
        <f>C12+7</f>
        <v>45148</v>
      </c>
      <c r="D13" s="96">
        <f>C13+17</f>
        <v>45165</v>
      </c>
      <c r="E13" s="96">
        <f>C13+26</f>
        <v>45174</v>
      </c>
      <c r="F13" s="96">
        <f>C13+29</f>
        <v>45177</v>
      </c>
      <c r="G13" s="96">
        <f>C13+31</f>
        <v>45179</v>
      </c>
      <c r="H13" s="96">
        <f>C13+32</f>
        <v>45180</v>
      </c>
      <c r="I13" s="96">
        <f>C13+36</f>
        <v>45184</v>
      </c>
      <c r="J13" s="92"/>
      <c r="K13" s="93"/>
      <c r="L13" s="93"/>
    </row>
    <row r="14" spans="1:14" s="94" customFormat="1" ht="15.75">
      <c r="A14" s="397" t="s">
        <v>27</v>
      </c>
      <c r="B14" s="397"/>
      <c r="C14" s="398">
        <f>C13+7</f>
        <v>45155</v>
      </c>
      <c r="D14" s="398">
        <f>C14+17</f>
        <v>45172</v>
      </c>
      <c r="E14" s="398">
        <f>C14+26</f>
        <v>45181</v>
      </c>
      <c r="F14" s="398">
        <f>C14+29</f>
        <v>45184</v>
      </c>
      <c r="G14" s="398">
        <f>C14+31</f>
        <v>45186</v>
      </c>
      <c r="H14" s="398">
        <f>C14+32</f>
        <v>45187</v>
      </c>
      <c r="I14" s="398">
        <f>C14+36</f>
        <v>45191</v>
      </c>
      <c r="J14" s="92"/>
      <c r="K14" s="93"/>
      <c r="L14" s="93"/>
    </row>
    <row r="15" spans="1:14" s="94" customFormat="1" ht="15.75">
      <c r="A15" s="95" t="s">
        <v>437</v>
      </c>
      <c r="B15" s="95" t="s">
        <v>438</v>
      </c>
      <c r="C15" s="96">
        <f>C14+7</f>
        <v>45162</v>
      </c>
      <c r="D15" s="96">
        <f>C15+17</f>
        <v>45179</v>
      </c>
      <c r="E15" s="96">
        <f>C15+26</f>
        <v>45188</v>
      </c>
      <c r="F15" s="96">
        <f>C15+29</f>
        <v>45191</v>
      </c>
      <c r="G15" s="96">
        <f>C15+31</f>
        <v>45193</v>
      </c>
      <c r="H15" s="96">
        <f>C15+32</f>
        <v>45194</v>
      </c>
      <c r="I15" s="96">
        <f>C15+36</f>
        <v>45198</v>
      </c>
      <c r="J15" s="92"/>
      <c r="K15" s="93"/>
      <c r="L15" s="93"/>
    </row>
    <row r="16" spans="1:14" ht="15.75">
      <c r="A16" s="95" t="s">
        <v>439</v>
      </c>
      <c r="B16" s="95" t="s">
        <v>413</v>
      </c>
      <c r="C16" s="96">
        <f>C15+7</f>
        <v>45169</v>
      </c>
      <c r="D16" s="96">
        <f>C16+17</f>
        <v>45186</v>
      </c>
      <c r="E16" s="96">
        <f>C16+26</f>
        <v>45195</v>
      </c>
      <c r="F16" s="96">
        <f>C16+29</f>
        <v>45198</v>
      </c>
      <c r="G16" s="96">
        <f>C16+31</f>
        <v>45200</v>
      </c>
      <c r="H16" s="96">
        <f>C16+32</f>
        <v>45201</v>
      </c>
      <c r="I16" s="96">
        <f>C16+36</f>
        <v>45205</v>
      </c>
      <c r="J16" s="97"/>
      <c r="M16" s="94"/>
      <c r="N16" s="94"/>
    </row>
    <row r="17" spans="1:14" ht="20.100000000000001" customHeight="1"/>
    <row r="18" spans="1:14" ht="20.100000000000001" customHeight="1"/>
    <row r="19" spans="1:14" ht="20.100000000000001" customHeight="1"/>
    <row r="20" spans="1:14" ht="15.75">
      <c r="A20" s="99" t="s">
        <v>28</v>
      </c>
      <c r="B20" s="99"/>
      <c r="C20" s="100"/>
      <c r="D20" s="101"/>
      <c r="E20" s="101"/>
      <c r="M20" s="94"/>
      <c r="N20" s="94"/>
    </row>
    <row r="21" spans="1:14" ht="15.75">
      <c r="A21" s="102" t="s">
        <v>29</v>
      </c>
      <c r="B21" s="99"/>
      <c r="C21" s="100"/>
      <c r="D21" s="101"/>
      <c r="E21" s="101"/>
      <c r="M21" s="94"/>
      <c r="N21" s="94"/>
    </row>
    <row r="22" spans="1:14" ht="15.75">
      <c r="A22" s="102" t="s">
        <v>30</v>
      </c>
      <c r="B22" s="103"/>
      <c r="C22" s="104"/>
      <c r="D22" s="101"/>
      <c r="E22" s="101"/>
      <c r="M22" s="94"/>
      <c r="N22" s="94"/>
    </row>
    <row r="23" spans="1:14" ht="15.75">
      <c r="A23" s="102" t="s">
        <v>31</v>
      </c>
      <c r="B23" s="103"/>
      <c r="C23" s="104"/>
      <c r="D23" s="101"/>
      <c r="E23" s="101"/>
      <c r="M23" s="94"/>
      <c r="N23" s="94"/>
    </row>
    <row r="24" spans="1:14" ht="15.75">
      <c r="A24" s="105"/>
      <c r="B24" s="103"/>
      <c r="C24" s="104"/>
      <c r="D24" s="101"/>
      <c r="E24" s="101"/>
      <c r="M24" s="94"/>
      <c r="N24" s="94"/>
    </row>
    <row r="25" spans="1:14" ht="15.75">
      <c r="A25" s="106" t="s">
        <v>32</v>
      </c>
      <c r="B25" s="107"/>
      <c r="C25" s="108"/>
      <c r="D25" s="101"/>
      <c r="E25" s="101"/>
      <c r="M25" s="94"/>
      <c r="N25" s="94"/>
    </row>
    <row r="26" spans="1:14" ht="15.75">
      <c r="A26" s="106" t="s">
        <v>33</v>
      </c>
      <c r="B26" s="107"/>
      <c r="C26" s="108"/>
      <c r="D26" s="101"/>
      <c r="E26" s="101"/>
    </row>
  </sheetData>
  <mergeCells count="14">
    <mergeCell ref="F10:F11"/>
    <mergeCell ref="G10:G11"/>
    <mergeCell ref="H10:H11"/>
    <mergeCell ref="I10:I11"/>
    <mergeCell ref="A1:H1"/>
    <mergeCell ref="A2:H2"/>
    <mergeCell ref="A3:H3"/>
    <mergeCell ref="A8:A11"/>
    <mergeCell ref="B8:B11"/>
    <mergeCell ref="C8:C9"/>
    <mergeCell ref="D8:I9"/>
    <mergeCell ref="C10:C11"/>
    <mergeCell ref="D10:D11"/>
    <mergeCell ref="E10:E11"/>
  </mergeCells>
  <hyperlinks>
    <hyperlink ref="A6" location="MENU!A1" display="BACK TO MENU" xr:uid="{9A89591D-BDB4-4D76-BF12-C84E6E43EAA3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4979A-8786-4F41-8091-12ED9238C30B}">
  <dimension ref="A1:L26"/>
  <sheetViews>
    <sheetView workbookViewId="0">
      <selection activeCell="D33" sqref="D33"/>
    </sheetView>
  </sheetViews>
  <sheetFormatPr defaultColWidth="9.140625" defaultRowHeight="15"/>
  <cols>
    <col min="1" max="1" width="41.5703125" style="72" customWidth="1"/>
    <col min="2" max="2" width="18.28515625" style="72" customWidth="1"/>
    <col min="3" max="3" width="18.42578125" style="98" bestFit="1" customWidth="1"/>
    <col min="4" max="7" width="16.7109375" style="72" customWidth="1"/>
    <col min="8" max="8" width="21" style="74" bestFit="1" customWidth="1"/>
    <col min="9" max="9" width="19.85546875" style="75" bestFit="1" customWidth="1"/>
    <col min="10" max="10" width="72" style="75" bestFit="1" customWidth="1"/>
    <col min="11" max="11" width="20.140625" style="76" bestFit="1" customWidth="1"/>
    <col min="12" max="16384" width="9.140625" style="76"/>
  </cols>
  <sheetData>
    <row r="1" spans="1:12" s="65" customFormat="1" ht="27.75">
      <c r="A1" s="446" t="s">
        <v>12</v>
      </c>
      <c r="B1" s="446"/>
      <c r="C1" s="446"/>
      <c r="D1" s="446"/>
      <c r="E1" s="446"/>
      <c r="F1" s="446"/>
      <c r="G1" s="446"/>
      <c r="H1" s="63"/>
      <c r="I1" s="64"/>
      <c r="J1" s="64"/>
    </row>
    <row r="2" spans="1:12" s="65" customFormat="1" ht="27.75">
      <c r="A2" s="447" t="s">
        <v>398</v>
      </c>
      <c r="B2" s="447"/>
      <c r="C2" s="447"/>
      <c r="D2" s="447"/>
      <c r="E2" s="447"/>
      <c r="F2" s="447"/>
      <c r="G2" s="447"/>
      <c r="H2" s="67"/>
      <c r="I2" s="64"/>
      <c r="J2" s="64"/>
    </row>
    <row r="3" spans="1:12" s="65" customFormat="1" ht="27.75">
      <c r="A3" s="447" t="s">
        <v>408</v>
      </c>
      <c r="B3" s="447"/>
      <c r="C3" s="447"/>
      <c r="D3" s="447"/>
      <c r="E3" s="447"/>
      <c r="F3" s="447"/>
      <c r="G3" s="447"/>
      <c r="H3" s="67"/>
      <c r="I3" s="64"/>
      <c r="J3" s="64"/>
    </row>
    <row r="4" spans="1:12" ht="15.75">
      <c r="A4" s="68"/>
      <c r="B4" s="69"/>
      <c r="C4" s="70"/>
      <c r="D4" s="71"/>
      <c r="F4" s="73"/>
      <c r="G4" s="73"/>
    </row>
    <row r="5" spans="1:12" ht="15.75">
      <c r="A5" s="68"/>
      <c r="B5" s="69"/>
      <c r="C5" s="70"/>
      <c r="D5" s="71"/>
      <c r="F5" s="73"/>
      <c r="G5" s="73"/>
    </row>
    <row r="6" spans="1:12" s="84" customFormat="1" ht="15.75">
      <c r="A6" s="77" t="s">
        <v>15</v>
      </c>
      <c r="B6" s="78"/>
      <c r="C6" s="79"/>
      <c r="D6" s="80"/>
      <c r="E6" s="80"/>
      <c r="F6" s="80"/>
      <c r="G6" s="81"/>
      <c r="H6" s="83"/>
      <c r="I6" s="75"/>
      <c r="J6" s="75"/>
    </row>
    <row r="7" spans="1:12" ht="15.75">
      <c r="A7" s="85"/>
      <c r="B7" s="69"/>
      <c r="C7" s="70"/>
      <c r="E7" s="86"/>
      <c r="F7" s="87"/>
      <c r="G7" s="87"/>
      <c r="H7" s="89"/>
    </row>
    <row r="8" spans="1:12" ht="15.75">
      <c r="A8" s="448" t="s">
        <v>16</v>
      </c>
      <c r="B8" s="449" t="s">
        <v>17</v>
      </c>
      <c r="C8" s="450" t="s">
        <v>407</v>
      </c>
      <c r="D8" s="451" t="s">
        <v>19</v>
      </c>
      <c r="E8" s="452"/>
      <c r="F8" s="452"/>
      <c r="G8" s="453"/>
      <c r="H8" s="90"/>
    </row>
    <row r="9" spans="1:12" ht="15.75">
      <c r="A9" s="448"/>
      <c r="B9" s="449"/>
      <c r="C9" s="450"/>
      <c r="D9" s="454"/>
      <c r="E9" s="455"/>
      <c r="F9" s="455"/>
      <c r="G9" s="456"/>
      <c r="H9" s="90"/>
    </row>
    <row r="10" spans="1:12" ht="15.75" customHeight="1">
      <c r="A10" s="448"/>
      <c r="B10" s="449"/>
      <c r="C10" s="450" t="s">
        <v>20</v>
      </c>
      <c r="D10" s="380" t="s">
        <v>399</v>
      </c>
      <c r="E10" s="380" t="s">
        <v>401</v>
      </c>
      <c r="F10" s="380" t="s">
        <v>403</v>
      </c>
      <c r="G10" s="380" t="s">
        <v>405</v>
      </c>
      <c r="H10" s="90"/>
    </row>
    <row r="11" spans="1:12" ht="24" customHeight="1">
      <c r="A11" s="448"/>
      <c r="B11" s="449"/>
      <c r="C11" s="450"/>
      <c r="D11" s="381" t="s">
        <v>400</v>
      </c>
      <c r="E11" s="381" t="s">
        <v>402</v>
      </c>
      <c r="F11" s="381" t="s">
        <v>404</v>
      </c>
      <c r="G11" s="381" t="s">
        <v>406</v>
      </c>
      <c r="H11" s="91"/>
    </row>
    <row r="12" spans="1:12" s="94" customFormat="1" ht="15.75">
      <c r="A12" s="95" t="s">
        <v>430</v>
      </c>
      <c r="B12" s="95" t="s">
        <v>431</v>
      </c>
      <c r="C12" s="96">
        <v>45139</v>
      </c>
      <c r="D12" s="96">
        <f>C12+25</f>
        <v>45164</v>
      </c>
      <c r="E12" s="96">
        <f>C12+28</f>
        <v>45167</v>
      </c>
      <c r="F12" s="96">
        <f>C12+33</f>
        <v>45172</v>
      </c>
      <c r="G12" s="96">
        <f>C12+36</f>
        <v>45175</v>
      </c>
      <c r="H12" s="92"/>
      <c r="I12" s="93"/>
      <c r="J12" s="93"/>
    </row>
    <row r="13" spans="1:12" s="94" customFormat="1" ht="15.75">
      <c r="A13" s="95" t="s">
        <v>417</v>
      </c>
      <c r="B13" s="95" t="s">
        <v>418</v>
      </c>
      <c r="C13" s="96">
        <f>C12+7</f>
        <v>45146</v>
      </c>
      <c r="D13" s="96">
        <f>C13+17</f>
        <v>45163</v>
      </c>
      <c r="E13" s="96">
        <f>C13+26</f>
        <v>45172</v>
      </c>
      <c r="F13" s="96">
        <f>C13+29</f>
        <v>45175</v>
      </c>
      <c r="G13" s="96">
        <f>C13+31</f>
        <v>45177</v>
      </c>
      <c r="H13" s="92"/>
      <c r="I13" s="93"/>
      <c r="J13" s="93"/>
    </row>
    <row r="14" spans="1:12" s="94" customFormat="1" ht="15.75">
      <c r="A14" s="95" t="s">
        <v>440</v>
      </c>
      <c r="B14" s="95" t="s">
        <v>441</v>
      </c>
      <c r="C14" s="96">
        <f>C13+7</f>
        <v>45153</v>
      </c>
      <c r="D14" s="96">
        <f>C14+17</f>
        <v>45170</v>
      </c>
      <c r="E14" s="96">
        <f>C14+26</f>
        <v>45179</v>
      </c>
      <c r="F14" s="96">
        <f>C14+29</f>
        <v>45182</v>
      </c>
      <c r="G14" s="96">
        <f>C14+31</f>
        <v>45184</v>
      </c>
      <c r="H14" s="92"/>
      <c r="I14" s="93"/>
      <c r="J14" s="93"/>
    </row>
    <row r="15" spans="1:12" s="94" customFormat="1" ht="15.75">
      <c r="A15" s="95" t="s">
        <v>442</v>
      </c>
      <c r="B15" s="95" t="s">
        <v>443</v>
      </c>
      <c r="C15" s="96">
        <f>C14+7</f>
        <v>45160</v>
      </c>
      <c r="D15" s="96">
        <f>C15+17</f>
        <v>45177</v>
      </c>
      <c r="E15" s="96">
        <f>C15+26</f>
        <v>45186</v>
      </c>
      <c r="F15" s="96">
        <f>C15+29</f>
        <v>45189</v>
      </c>
      <c r="G15" s="96">
        <f>C15+31</f>
        <v>45191</v>
      </c>
      <c r="H15" s="92"/>
      <c r="I15" s="93"/>
      <c r="J15" s="93"/>
    </row>
    <row r="16" spans="1:12" ht="15.75">
      <c r="A16" s="95" t="s">
        <v>444</v>
      </c>
      <c r="B16" s="95" t="s">
        <v>445</v>
      </c>
      <c r="C16" s="96">
        <f>C15+7</f>
        <v>45167</v>
      </c>
      <c r="D16" s="96">
        <f>C16+17</f>
        <v>45184</v>
      </c>
      <c r="E16" s="96">
        <f>C16+26</f>
        <v>45193</v>
      </c>
      <c r="F16" s="96">
        <f>C16+29</f>
        <v>45196</v>
      </c>
      <c r="G16" s="96">
        <f>C16+31</f>
        <v>45198</v>
      </c>
      <c r="H16" s="97"/>
      <c r="K16" s="94"/>
      <c r="L16" s="94"/>
    </row>
    <row r="17" spans="1:12" ht="20.100000000000001" customHeight="1"/>
    <row r="18" spans="1:12" ht="20.100000000000001" customHeight="1"/>
    <row r="19" spans="1:12" ht="20.100000000000001" customHeight="1"/>
    <row r="20" spans="1:12" ht="15.75">
      <c r="A20" s="99" t="s">
        <v>28</v>
      </c>
      <c r="B20" s="99"/>
      <c r="C20" s="100"/>
      <c r="D20" s="101"/>
      <c r="E20" s="101"/>
      <c r="K20" s="94"/>
      <c r="L20" s="94"/>
    </row>
    <row r="21" spans="1:12" ht="15.75">
      <c r="A21" s="102" t="s">
        <v>410</v>
      </c>
      <c r="B21" s="99"/>
      <c r="C21" s="100"/>
      <c r="D21" s="101"/>
      <c r="E21" s="101"/>
      <c r="K21" s="94"/>
      <c r="L21" s="94"/>
    </row>
    <row r="22" spans="1:12" ht="15.75">
      <c r="A22" s="102" t="s">
        <v>409</v>
      </c>
      <c r="B22" s="103"/>
      <c r="C22" s="104"/>
      <c r="D22" s="101"/>
      <c r="E22" s="101"/>
      <c r="K22" s="94"/>
      <c r="L22" s="94"/>
    </row>
    <row r="23" spans="1:12" ht="15.75">
      <c r="A23" s="102" t="s">
        <v>411</v>
      </c>
      <c r="B23" s="103"/>
      <c r="C23" s="104"/>
      <c r="D23" s="101"/>
      <c r="E23" s="101"/>
      <c r="K23" s="94"/>
      <c r="L23" s="94"/>
    </row>
    <row r="24" spans="1:12" ht="15.75">
      <c r="A24" s="105"/>
      <c r="B24" s="103"/>
      <c r="C24" s="104"/>
      <c r="D24" s="101"/>
      <c r="E24" s="101"/>
      <c r="K24" s="94"/>
      <c r="L24" s="94"/>
    </row>
    <row r="25" spans="1:12" ht="15.75">
      <c r="A25" s="106" t="s">
        <v>32</v>
      </c>
      <c r="B25" s="107"/>
      <c r="C25" s="108"/>
      <c r="D25" s="101"/>
      <c r="E25" s="101"/>
      <c r="K25" s="94"/>
      <c r="L25" s="94"/>
    </row>
    <row r="26" spans="1:12" ht="15.75">
      <c r="A26" s="106" t="s">
        <v>33</v>
      </c>
      <c r="B26" s="107"/>
      <c r="C26" s="108"/>
      <c r="D26" s="101"/>
      <c r="E26" s="101"/>
    </row>
  </sheetData>
  <mergeCells count="8">
    <mergeCell ref="A1:G1"/>
    <mergeCell ref="A2:G2"/>
    <mergeCell ref="A3:G3"/>
    <mergeCell ref="A8:A11"/>
    <mergeCell ref="B8:B11"/>
    <mergeCell ref="C8:C9"/>
    <mergeCell ref="D8:G9"/>
    <mergeCell ref="C10:C11"/>
  </mergeCells>
  <hyperlinks>
    <hyperlink ref="A6" location="MENU!A1" display="BACK TO MENU" xr:uid="{7663AD43-0F0D-4CF3-9E08-C4FD56105668}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C153D-BE25-48FE-A377-CED0A7BEE7E1}">
  <dimension ref="A1:V74"/>
  <sheetViews>
    <sheetView zoomScale="70" zoomScaleNormal="70" workbookViewId="0">
      <selection activeCell="G40" sqref="G40"/>
    </sheetView>
  </sheetViews>
  <sheetFormatPr defaultColWidth="9.140625" defaultRowHeight="14.25"/>
  <cols>
    <col min="1" max="1" width="27.42578125" style="243" customWidth="1"/>
    <col min="2" max="2" width="7.7109375" style="243" bestFit="1" customWidth="1"/>
    <col min="3" max="3" width="15.7109375" style="226" bestFit="1" customWidth="1"/>
    <col min="4" max="4" width="11.28515625" style="226" bestFit="1" customWidth="1"/>
    <col min="5" max="5" width="13.28515625" style="227" bestFit="1" customWidth="1"/>
    <col min="6" max="6" width="43.85546875" style="227" bestFit="1" customWidth="1"/>
    <col min="7" max="7" width="16.5703125" style="243" bestFit="1" customWidth="1"/>
    <col min="8" max="8" width="10" style="226" customWidth="1"/>
    <col min="9" max="14" width="16.28515625" style="124" customWidth="1"/>
    <col min="15" max="15" width="18" style="124" customWidth="1"/>
    <col min="16" max="18" width="16.28515625" style="124" customWidth="1"/>
    <col min="19" max="19" width="19.28515625" style="124" customWidth="1"/>
    <col min="20" max="20" width="10.28515625" style="124" bestFit="1" customWidth="1"/>
    <col min="21" max="16384" width="9.140625" style="124"/>
  </cols>
  <sheetData>
    <row r="1" spans="1:22" s="110" customFormat="1" ht="27.75">
      <c r="A1" s="109"/>
      <c r="B1" s="457" t="s">
        <v>0</v>
      </c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</row>
    <row r="2" spans="1:22" s="110" customFormat="1" ht="27.75">
      <c r="A2" s="111"/>
      <c r="B2" s="458" t="s">
        <v>34</v>
      </c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  <c r="Q2" s="458"/>
      <c r="R2" s="458"/>
      <c r="S2" s="458"/>
    </row>
    <row r="3" spans="1:22" s="110" customFormat="1" ht="27.75">
      <c r="A3" s="112"/>
      <c r="B3" s="113"/>
      <c r="C3" s="113"/>
      <c r="D3" s="113"/>
      <c r="E3" s="113"/>
      <c r="F3" s="113"/>
      <c r="G3" s="114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</row>
    <row r="4" spans="1:22" ht="24" customHeight="1">
      <c r="A4" s="115" t="s">
        <v>15</v>
      </c>
      <c r="B4" s="116"/>
      <c r="C4" s="117"/>
      <c r="D4" s="117"/>
      <c r="E4" s="118"/>
      <c r="F4" s="119"/>
      <c r="G4" s="120"/>
      <c r="H4" s="121"/>
      <c r="I4" s="122"/>
      <c r="J4" s="122"/>
      <c r="K4" s="122"/>
      <c r="L4" s="122"/>
      <c r="M4" s="122"/>
      <c r="N4" s="122"/>
      <c r="O4" s="122"/>
      <c r="P4" s="122"/>
      <c r="Q4" s="122"/>
      <c r="R4" s="123"/>
    </row>
    <row r="5" spans="1:22" ht="17.25" customHeight="1">
      <c r="A5" s="125"/>
      <c r="B5" s="116"/>
      <c r="C5" s="117"/>
      <c r="D5" s="117"/>
      <c r="E5" s="118"/>
      <c r="F5" s="118"/>
      <c r="G5" s="116"/>
      <c r="H5" s="121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V5" s="127"/>
    </row>
    <row r="6" spans="1:22" s="131" customFormat="1" ht="27" customHeight="1">
      <c r="A6" s="459" t="s">
        <v>35</v>
      </c>
      <c r="B6" s="460"/>
      <c r="C6" s="463" t="s">
        <v>36</v>
      </c>
      <c r="D6" s="464"/>
      <c r="E6" s="128" t="s">
        <v>19</v>
      </c>
      <c r="F6" s="465" t="s">
        <v>37</v>
      </c>
      <c r="G6" s="466"/>
      <c r="H6" s="469" t="s">
        <v>38</v>
      </c>
      <c r="I6" s="471" t="s">
        <v>39</v>
      </c>
      <c r="J6" s="471"/>
      <c r="K6" s="471"/>
      <c r="L6" s="471"/>
      <c r="M6" s="471"/>
      <c r="N6" s="471"/>
      <c r="O6" s="471"/>
      <c r="P6" s="471"/>
      <c r="Q6" s="471"/>
      <c r="R6" s="471"/>
      <c r="S6" s="471"/>
      <c r="V6" s="132"/>
    </row>
    <row r="7" spans="1:22" s="131" customFormat="1" ht="15.75">
      <c r="A7" s="461"/>
      <c r="B7" s="462"/>
      <c r="C7" s="133" t="s">
        <v>40</v>
      </c>
      <c r="D7" s="133" t="s">
        <v>41</v>
      </c>
      <c r="E7" s="128" t="s">
        <v>42</v>
      </c>
      <c r="F7" s="467"/>
      <c r="G7" s="468"/>
      <c r="H7" s="470"/>
      <c r="I7" s="130" t="s">
        <v>43</v>
      </c>
      <c r="J7" s="135" t="s">
        <v>44</v>
      </c>
      <c r="K7" s="135" t="s">
        <v>45</v>
      </c>
      <c r="L7" s="135" t="s">
        <v>46</v>
      </c>
      <c r="M7" s="135" t="s">
        <v>47</v>
      </c>
      <c r="N7" s="129" t="s">
        <v>48</v>
      </c>
      <c r="O7" s="136" t="s">
        <v>49</v>
      </c>
      <c r="P7" s="130" t="s">
        <v>50</v>
      </c>
      <c r="Q7" s="135" t="s">
        <v>51</v>
      </c>
      <c r="R7" s="135" t="s">
        <v>52</v>
      </c>
      <c r="S7" s="134" t="s">
        <v>53</v>
      </c>
      <c r="V7" s="132"/>
    </row>
    <row r="8" spans="1:22" s="131" customFormat="1" ht="15.75">
      <c r="A8" s="137"/>
      <c r="B8" s="138"/>
      <c r="C8" s="139"/>
      <c r="D8" s="140"/>
      <c r="E8" s="141"/>
      <c r="F8" s="486"/>
      <c r="G8" s="487"/>
      <c r="H8" s="488">
        <v>45148</v>
      </c>
      <c r="I8" s="489" t="s">
        <v>54</v>
      </c>
      <c r="J8" s="489" t="s">
        <v>54</v>
      </c>
      <c r="K8" s="489" t="s">
        <v>54</v>
      </c>
      <c r="L8" s="490">
        <f>H8+20</f>
        <v>45168</v>
      </c>
      <c r="M8" s="490">
        <f>H8+23</f>
        <v>45171</v>
      </c>
      <c r="N8" s="490">
        <f>H8+26</f>
        <v>45174</v>
      </c>
      <c r="O8" s="490">
        <f>H8+31</f>
        <v>45179</v>
      </c>
      <c r="P8" s="489" t="s">
        <v>54</v>
      </c>
      <c r="Q8" s="489" t="s">
        <v>54</v>
      </c>
      <c r="R8" s="489" t="s">
        <v>54</v>
      </c>
      <c r="S8" s="489" t="s">
        <v>54</v>
      </c>
      <c r="T8" s="147" t="s">
        <v>55</v>
      </c>
      <c r="V8" s="148"/>
    </row>
    <row r="9" spans="1:22" s="131" customFormat="1" ht="18" customHeight="1">
      <c r="A9" s="149"/>
      <c r="B9" s="150"/>
      <c r="C9" s="151"/>
      <c r="D9" s="150"/>
      <c r="E9" s="152"/>
      <c r="F9" s="153" t="s">
        <v>433</v>
      </c>
      <c r="G9" s="179" t="s">
        <v>434</v>
      </c>
      <c r="H9" s="180">
        <v>45149</v>
      </c>
      <c r="I9" s="181">
        <f>H9+28</f>
        <v>45177</v>
      </c>
      <c r="J9" s="181">
        <f>H9+25</f>
        <v>45174</v>
      </c>
      <c r="K9" s="181">
        <f>H9+22</f>
        <v>45171</v>
      </c>
      <c r="L9" s="182" t="s">
        <v>54</v>
      </c>
      <c r="M9" s="182" t="s">
        <v>54</v>
      </c>
      <c r="N9" s="182" t="s">
        <v>54</v>
      </c>
      <c r="O9" s="182" t="s">
        <v>54</v>
      </c>
      <c r="P9" s="182" t="s">
        <v>54</v>
      </c>
      <c r="Q9" s="182" t="s">
        <v>54</v>
      </c>
      <c r="R9" s="182" t="s">
        <v>54</v>
      </c>
      <c r="S9" s="182" t="s">
        <v>54</v>
      </c>
      <c r="T9" s="153" t="s">
        <v>56</v>
      </c>
    </row>
    <row r="10" spans="1:22" s="131" customFormat="1" ht="18" customHeight="1">
      <c r="A10" s="154" t="s">
        <v>62</v>
      </c>
      <c r="B10" s="155" t="s">
        <v>446</v>
      </c>
      <c r="C10" s="156" t="s">
        <v>41</v>
      </c>
      <c r="D10" s="157">
        <v>45144</v>
      </c>
      <c r="E10" s="157">
        <v>45146</v>
      </c>
      <c r="F10" s="382" t="s">
        <v>417</v>
      </c>
      <c r="G10" s="383" t="s">
        <v>418</v>
      </c>
      <c r="H10" s="158">
        <v>45148</v>
      </c>
      <c r="I10" s="159">
        <f>H10+26</f>
        <v>45174</v>
      </c>
      <c r="J10" s="160" t="s">
        <v>54</v>
      </c>
      <c r="K10" s="161">
        <f>H10+29</f>
        <v>45177</v>
      </c>
      <c r="L10" s="160" t="s">
        <v>54</v>
      </c>
      <c r="M10" s="160" t="s">
        <v>54</v>
      </c>
      <c r="N10" s="160" t="s">
        <v>54</v>
      </c>
      <c r="O10" s="160" t="s">
        <v>54</v>
      </c>
      <c r="P10" s="159">
        <f>H10+23</f>
        <v>45171</v>
      </c>
      <c r="Q10" s="162" t="s">
        <v>54</v>
      </c>
      <c r="R10" s="161">
        <f>H10+19</f>
        <v>45167</v>
      </c>
      <c r="S10" s="161" t="s">
        <v>54</v>
      </c>
      <c r="T10" s="163" t="s">
        <v>58</v>
      </c>
      <c r="V10" s="148"/>
    </row>
    <row r="11" spans="1:22" s="131" customFormat="1" ht="18" customHeight="1">
      <c r="A11" s="164" t="s">
        <v>27</v>
      </c>
      <c r="B11" s="165"/>
      <c r="C11" s="166" t="s">
        <v>41</v>
      </c>
      <c r="D11" s="167">
        <v>45145</v>
      </c>
      <c r="E11" s="167">
        <v>45147</v>
      </c>
      <c r="F11" s="384" t="s">
        <v>471</v>
      </c>
      <c r="G11" s="385" t="s">
        <v>472</v>
      </c>
      <c r="H11" s="386">
        <v>45152</v>
      </c>
      <c r="I11" s="387">
        <f>H11+30</f>
        <v>45182</v>
      </c>
      <c r="J11" s="387">
        <f>H11+26</f>
        <v>45178</v>
      </c>
      <c r="K11" s="301" t="s">
        <v>54</v>
      </c>
      <c r="L11" s="301" t="s">
        <v>54</v>
      </c>
      <c r="M11" s="301" t="s">
        <v>54</v>
      </c>
      <c r="N11" s="301" t="s">
        <v>54</v>
      </c>
      <c r="O11" s="301" t="s">
        <v>54</v>
      </c>
      <c r="P11" s="182" t="s">
        <v>54</v>
      </c>
      <c r="Q11" s="387">
        <f>H11+24</f>
        <v>45176</v>
      </c>
      <c r="R11" s="388" t="s">
        <v>54</v>
      </c>
      <c r="S11" s="387">
        <f>H11+21</f>
        <v>45173</v>
      </c>
      <c r="T11" s="168" t="s">
        <v>59</v>
      </c>
      <c r="V11" s="132"/>
    </row>
    <row r="12" spans="1:22" s="173" customFormat="1" ht="15.75">
      <c r="A12" s="169" t="s">
        <v>60</v>
      </c>
      <c r="B12" s="170" t="s">
        <v>447</v>
      </c>
      <c r="C12" s="171" t="s">
        <v>41</v>
      </c>
      <c r="D12" s="172">
        <v>45145</v>
      </c>
      <c r="E12" s="172">
        <v>45147</v>
      </c>
      <c r="F12" s="429" t="s">
        <v>479</v>
      </c>
      <c r="G12" s="430" t="s">
        <v>428</v>
      </c>
      <c r="H12" s="431">
        <v>45151</v>
      </c>
      <c r="I12" s="432">
        <f>H12+22</f>
        <v>45173</v>
      </c>
      <c r="J12" s="432">
        <f>H12+25</f>
        <v>45176</v>
      </c>
      <c r="K12" s="432">
        <f>H12+29</f>
        <v>45180</v>
      </c>
      <c r="L12" s="433" t="s">
        <v>54</v>
      </c>
      <c r="M12" s="433" t="s">
        <v>54</v>
      </c>
      <c r="N12" s="433" t="s">
        <v>54</v>
      </c>
      <c r="O12" s="433" t="s">
        <v>54</v>
      </c>
      <c r="P12" s="433" t="s">
        <v>54</v>
      </c>
      <c r="Q12" s="433" t="s">
        <v>54</v>
      </c>
      <c r="R12" s="433" t="s">
        <v>54</v>
      </c>
      <c r="S12" s="433" t="s">
        <v>54</v>
      </c>
      <c r="T12" s="434" t="s">
        <v>61</v>
      </c>
      <c r="V12" s="174"/>
    </row>
    <row r="13" spans="1:22" s="131" customFormat="1" ht="18" customHeight="1">
      <c r="A13" s="137"/>
      <c r="B13" s="138"/>
      <c r="C13" s="139"/>
      <c r="D13" s="140"/>
      <c r="E13" s="175"/>
      <c r="F13" s="142" t="s">
        <v>432</v>
      </c>
      <c r="G13" s="143" t="s">
        <v>416</v>
      </c>
      <c r="H13" s="144">
        <f t="shared" ref="H13:H27" si="0">H8+7</f>
        <v>45155</v>
      </c>
      <c r="I13" s="145" t="s">
        <v>54</v>
      </c>
      <c r="J13" s="145" t="s">
        <v>54</v>
      </c>
      <c r="K13" s="145" t="s">
        <v>54</v>
      </c>
      <c r="L13" s="146">
        <f>H13+20</f>
        <v>45175</v>
      </c>
      <c r="M13" s="146">
        <f>H13+23</f>
        <v>45178</v>
      </c>
      <c r="N13" s="146">
        <f>H13+26</f>
        <v>45181</v>
      </c>
      <c r="O13" s="146">
        <f>H13+31</f>
        <v>45186</v>
      </c>
      <c r="P13" s="145" t="s">
        <v>54</v>
      </c>
      <c r="Q13" s="145" t="s">
        <v>54</v>
      </c>
      <c r="R13" s="145" t="s">
        <v>54</v>
      </c>
      <c r="S13" s="145" t="s">
        <v>54</v>
      </c>
      <c r="V13" s="148"/>
    </row>
    <row r="14" spans="1:22" s="131" customFormat="1" ht="18" customHeight="1">
      <c r="A14" s="149"/>
      <c r="B14" s="150"/>
      <c r="C14" s="151"/>
      <c r="D14" s="150"/>
      <c r="E14" s="157"/>
      <c r="F14" s="178" t="s">
        <v>461</v>
      </c>
      <c r="G14" s="179" t="s">
        <v>462</v>
      </c>
      <c r="H14" s="180">
        <f t="shared" si="0"/>
        <v>45156</v>
      </c>
      <c r="I14" s="181">
        <f>H14+28</f>
        <v>45184</v>
      </c>
      <c r="J14" s="181">
        <f>H14+25</f>
        <v>45181</v>
      </c>
      <c r="K14" s="181">
        <f>H14+22</f>
        <v>45178</v>
      </c>
      <c r="L14" s="182" t="s">
        <v>54</v>
      </c>
      <c r="M14" s="182" t="s">
        <v>54</v>
      </c>
      <c r="N14" s="182" t="s">
        <v>54</v>
      </c>
      <c r="O14" s="182" t="s">
        <v>54</v>
      </c>
      <c r="P14" s="182" t="s">
        <v>54</v>
      </c>
      <c r="Q14" s="182" t="s">
        <v>54</v>
      </c>
      <c r="R14" s="182" t="s">
        <v>54</v>
      </c>
      <c r="S14" s="182" t="s">
        <v>54</v>
      </c>
    </row>
    <row r="15" spans="1:22" s="131" customFormat="1" ht="18" customHeight="1">
      <c r="A15" s="154" t="s">
        <v>57</v>
      </c>
      <c r="B15" s="155" t="s">
        <v>448</v>
      </c>
      <c r="C15" s="156" t="s">
        <v>41</v>
      </c>
      <c r="D15" s="157">
        <v>45151</v>
      </c>
      <c r="E15" s="157">
        <v>45153</v>
      </c>
      <c r="F15" s="393" t="s">
        <v>440</v>
      </c>
      <c r="G15" s="394" t="s">
        <v>441</v>
      </c>
      <c r="H15" s="389">
        <f t="shared" si="0"/>
        <v>45155</v>
      </c>
      <c r="I15" s="390">
        <f>H15+26</f>
        <v>45181</v>
      </c>
      <c r="J15" s="301" t="s">
        <v>54</v>
      </c>
      <c r="K15" s="391">
        <f>H15+29</f>
        <v>45184</v>
      </c>
      <c r="L15" s="301" t="s">
        <v>54</v>
      </c>
      <c r="M15" s="301" t="s">
        <v>54</v>
      </c>
      <c r="N15" s="301" t="s">
        <v>54</v>
      </c>
      <c r="O15" s="301" t="s">
        <v>54</v>
      </c>
      <c r="P15" s="390">
        <f>H15+23</f>
        <v>45178</v>
      </c>
      <c r="Q15" s="182" t="s">
        <v>54</v>
      </c>
      <c r="R15" s="391">
        <f>H15+19</f>
        <v>45174</v>
      </c>
      <c r="S15" s="391" t="s">
        <v>54</v>
      </c>
      <c r="T15" s="176"/>
      <c r="V15" s="132"/>
    </row>
    <row r="16" spans="1:22" s="131" customFormat="1" ht="18" customHeight="1">
      <c r="A16" s="164" t="s">
        <v>27</v>
      </c>
      <c r="B16" s="165"/>
      <c r="C16" s="166" t="s">
        <v>41</v>
      </c>
      <c r="D16" s="167">
        <v>45152</v>
      </c>
      <c r="E16" s="167">
        <v>45154</v>
      </c>
      <c r="F16" s="384" t="s">
        <v>473</v>
      </c>
      <c r="G16" s="392" t="s">
        <v>474</v>
      </c>
      <c r="H16" s="386">
        <f t="shared" si="0"/>
        <v>45159</v>
      </c>
      <c r="I16" s="387">
        <f>H16+30</f>
        <v>45189</v>
      </c>
      <c r="J16" s="387">
        <f>H16+26</f>
        <v>45185</v>
      </c>
      <c r="K16" s="301" t="s">
        <v>54</v>
      </c>
      <c r="L16" s="301" t="s">
        <v>54</v>
      </c>
      <c r="M16" s="301" t="s">
        <v>54</v>
      </c>
      <c r="N16" s="301" t="s">
        <v>54</v>
      </c>
      <c r="O16" s="301" t="s">
        <v>54</v>
      </c>
      <c r="P16" s="182" t="s">
        <v>54</v>
      </c>
      <c r="Q16" s="387">
        <f>H16+24</f>
        <v>45183</v>
      </c>
      <c r="R16" s="388" t="s">
        <v>54</v>
      </c>
      <c r="S16" s="387">
        <f>H16+21</f>
        <v>45180</v>
      </c>
      <c r="V16" s="148"/>
    </row>
    <row r="17" spans="1:22" s="131" customFormat="1" ht="18" customHeight="1">
      <c r="A17" s="169" t="s">
        <v>63</v>
      </c>
      <c r="B17" s="170" t="s">
        <v>449</v>
      </c>
      <c r="C17" s="171" t="s">
        <v>41</v>
      </c>
      <c r="D17" s="172">
        <v>45152</v>
      </c>
      <c r="E17" s="172">
        <v>45154</v>
      </c>
      <c r="F17" s="429" t="s">
        <v>480</v>
      </c>
      <c r="G17" s="430" t="s">
        <v>458</v>
      </c>
      <c r="H17" s="431">
        <f t="shared" si="0"/>
        <v>45158</v>
      </c>
      <c r="I17" s="432">
        <f>H17+22</f>
        <v>45180</v>
      </c>
      <c r="J17" s="432">
        <f>H17+25</f>
        <v>45183</v>
      </c>
      <c r="K17" s="432">
        <f>H17+29</f>
        <v>45187</v>
      </c>
      <c r="L17" s="433" t="s">
        <v>54</v>
      </c>
      <c r="M17" s="433" t="s">
        <v>54</v>
      </c>
      <c r="N17" s="433" t="s">
        <v>54</v>
      </c>
      <c r="O17" s="433" t="s">
        <v>54</v>
      </c>
      <c r="P17" s="433" t="s">
        <v>54</v>
      </c>
      <c r="Q17" s="433" t="s">
        <v>54</v>
      </c>
      <c r="R17" s="433" t="s">
        <v>54</v>
      </c>
      <c r="S17" s="433" t="s">
        <v>54</v>
      </c>
      <c r="V17" s="148"/>
    </row>
    <row r="18" spans="1:22" s="131" customFormat="1" ht="18" customHeight="1">
      <c r="A18" s="137"/>
      <c r="B18" s="138"/>
      <c r="C18" s="139"/>
      <c r="D18" s="140"/>
      <c r="E18" s="175"/>
      <c r="F18" s="142" t="s">
        <v>456</v>
      </c>
      <c r="G18" s="143" t="s">
        <v>427</v>
      </c>
      <c r="H18" s="144">
        <f t="shared" si="0"/>
        <v>45162</v>
      </c>
      <c r="I18" s="145" t="s">
        <v>54</v>
      </c>
      <c r="J18" s="145" t="s">
        <v>54</v>
      </c>
      <c r="K18" s="145" t="s">
        <v>54</v>
      </c>
      <c r="L18" s="146">
        <f>H18+20</f>
        <v>45182</v>
      </c>
      <c r="M18" s="146">
        <f>H18+23</f>
        <v>45185</v>
      </c>
      <c r="N18" s="146">
        <f>H18+26</f>
        <v>45188</v>
      </c>
      <c r="O18" s="146">
        <f>H18+31</f>
        <v>45193</v>
      </c>
      <c r="P18" s="145" t="s">
        <v>54</v>
      </c>
      <c r="Q18" s="145" t="s">
        <v>54</v>
      </c>
      <c r="R18" s="145" t="s">
        <v>54</v>
      </c>
      <c r="S18" s="145" t="s">
        <v>54</v>
      </c>
      <c r="V18" s="148"/>
    </row>
    <row r="19" spans="1:22" s="131" customFormat="1" ht="18" customHeight="1">
      <c r="A19" s="149"/>
      <c r="B19" s="150"/>
      <c r="C19" s="151"/>
      <c r="D19" s="150"/>
      <c r="E19" s="157"/>
      <c r="F19" s="178" t="s">
        <v>463</v>
      </c>
      <c r="G19" s="179" t="s">
        <v>464</v>
      </c>
      <c r="H19" s="180">
        <f t="shared" si="0"/>
        <v>45163</v>
      </c>
      <c r="I19" s="181">
        <f>H19+28</f>
        <v>45191</v>
      </c>
      <c r="J19" s="181">
        <f>H19+25</f>
        <v>45188</v>
      </c>
      <c r="K19" s="181">
        <f>H19+22</f>
        <v>45185</v>
      </c>
      <c r="L19" s="182" t="s">
        <v>54</v>
      </c>
      <c r="M19" s="182" t="s">
        <v>54</v>
      </c>
      <c r="N19" s="182" t="s">
        <v>54</v>
      </c>
      <c r="O19" s="182" t="s">
        <v>54</v>
      </c>
      <c r="P19" s="182" t="s">
        <v>54</v>
      </c>
      <c r="Q19" s="182" t="s">
        <v>54</v>
      </c>
      <c r="R19" s="182" t="s">
        <v>54</v>
      </c>
      <c r="S19" s="182" t="s">
        <v>54</v>
      </c>
    </row>
    <row r="20" spans="1:22" s="131" customFormat="1" ht="18" customHeight="1">
      <c r="A20" s="154" t="s">
        <v>62</v>
      </c>
      <c r="B20" s="155" t="s">
        <v>450</v>
      </c>
      <c r="C20" s="156" t="s">
        <v>41</v>
      </c>
      <c r="D20" s="157">
        <v>45158</v>
      </c>
      <c r="E20" s="157">
        <v>45160</v>
      </c>
      <c r="F20" s="382" t="s">
        <v>442</v>
      </c>
      <c r="G20" s="383" t="s">
        <v>443</v>
      </c>
      <c r="H20" s="389">
        <f>H15+7</f>
        <v>45162</v>
      </c>
      <c r="I20" s="390">
        <f>H20+26</f>
        <v>45188</v>
      </c>
      <c r="J20" s="301" t="s">
        <v>54</v>
      </c>
      <c r="K20" s="391">
        <f>H20+29</f>
        <v>45191</v>
      </c>
      <c r="L20" s="301" t="s">
        <v>54</v>
      </c>
      <c r="M20" s="301" t="s">
        <v>54</v>
      </c>
      <c r="N20" s="301" t="s">
        <v>54</v>
      </c>
      <c r="O20" s="301" t="s">
        <v>54</v>
      </c>
      <c r="P20" s="390">
        <f>H20+23</f>
        <v>45185</v>
      </c>
      <c r="Q20" s="182" t="s">
        <v>54</v>
      </c>
      <c r="R20" s="391">
        <f>H20+19</f>
        <v>45181</v>
      </c>
      <c r="S20" s="391" t="s">
        <v>54</v>
      </c>
      <c r="V20" s="148"/>
    </row>
    <row r="21" spans="1:22" s="131" customFormat="1" ht="18" customHeight="1">
      <c r="A21" s="164" t="s">
        <v>27</v>
      </c>
      <c r="B21" s="165"/>
      <c r="C21" s="166" t="s">
        <v>41</v>
      </c>
      <c r="D21" s="167">
        <v>45159</v>
      </c>
      <c r="E21" s="167">
        <v>45161</v>
      </c>
      <c r="F21" s="384" t="s">
        <v>475</v>
      </c>
      <c r="G21" s="385" t="s">
        <v>476</v>
      </c>
      <c r="H21" s="386">
        <f t="shared" si="0"/>
        <v>45166</v>
      </c>
      <c r="I21" s="387">
        <f>H21+30</f>
        <v>45196</v>
      </c>
      <c r="J21" s="387">
        <f>H21+26</f>
        <v>45192</v>
      </c>
      <c r="K21" s="301" t="s">
        <v>54</v>
      </c>
      <c r="L21" s="301" t="s">
        <v>54</v>
      </c>
      <c r="M21" s="301" t="s">
        <v>54</v>
      </c>
      <c r="N21" s="301" t="s">
        <v>54</v>
      </c>
      <c r="O21" s="301" t="s">
        <v>54</v>
      </c>
      <c r="P21" s="182" t="s">
        <v>54</v>
      </c>
      <c r="Q21" s="387">
        <f>H21+24</f>
        <v>45190</v>
      </c>
      <c r="R21" s="388" t="s">
        <v>54</v>
      </c>
      <c r="S21" s="387">
        <f>H21+21</f>
        <v>45187</v>
      </c>
      <c r="V21" s="148"/>
    </row>
    <row r="22" spans="1:22" s="173" customFormat="1" ht="15.75">
      <c r="A22" s="169" t="s">
        <v>60</v>
      </c>
      <c r="B22" s="170" t="s">
        <v>451</v>
      </c>
      <c r="C22" s="171" t="s">
        <v>41</v>
      </c>
      <c r="D22" s="172">
        <v>45159</v>
      </c>
      <c r="E22" s="177">
        <v>45161</v>
      </c>
      <c r="F22" s="429" t="s">
        <v>481</v>
      </c>
      <c r="G22" s="430" t="s">
        <v>92</v>
      </c>
      <c r="H22" s="431">
        <f t="shared" si="0"/>
        <v>45165</v>
      </c>
      <c r="I22" s="432">
        <f>H22+22</f>
        <v>45187</v>
      </c>
      <c r="J22" s="432">
        <f>H22+25</f>
        <v>45190</v>
      </c>
      <c r="K22" s="432">
        <f>H22+29</f>
        <v>45194</v>
      </c>
      <c r="L22" s="433" t="s">
        <v>54</v>
      </c>
      <c r="M22" s="433" t="s">
        <v>54</v>
      </c>
      <c r="N22" s="433" t="s">
        <v>54</v>
      </c>
      <c r="O22" s="433" t="s">
        <v>54</v>
      </c>
      <c r="P22" s="433" t="s">
        <v>54</v>
      </c>
      <c r="Q22" s="433" t="s">
        <v>54</v>
      </c>
      <c r="R22" s="433" t="s">
        <v>54</v>
      </c>
      <c r="S22" s="433" t="s">
        <v>54</v>
      </c>
      <c r="V22" s="174"/>
    </row>
    <row r="23" spans="1:22" s="131" customFormat="1" ht="18" customHeight="1">
      <c r="A23" s="137"/>
      <c r="B23" s="138"/>
      <c r="C23" s="139"/>
      <c r="D23" s="140"/>
      <c r="E23" s="175"/>
      <c r="F23" s="142" t="s">
        <v>457</v>
      </c>
      <c r="G23" s="143" t="s">
        <v>458</v>
      </c>
      <c r="H23" s="144">
        <f t="shared" si="0"/>
        <v>45169</v>
      </c>
      <c r="I23" s="145" t="s">
        <v>54</v>
      </c>
      <c r="J23" s="145" t="s">
        <v>54</v>
      </c>
      <c r="K23" s="145" t="s">
        <v>54</v>
      </c>
      <c r="L23" s="146">
        <f>H23+20</f>
        <v>45189</v>
      </c>
      <c r="M23" s="146">
        <f>H23+23</f>
        <v>45192</v>
      </c>
      <c r="N23" s="146">
        <f>H23+26</f>
        <v>45195</v>
      </c>
      <c r="O23" s="146">
        <f>H23+31</f>
        <v>45200</v>
      </c>
      <c r="P23" s="145" t="s">
        <v>54</v>
      </c>
      <c r="Q23" s="145" t="s">
        <v>54</v>
      </c>
      <c r="R23" s="145" t="s">
        <v>54</v>
      </c>
      <c r="S23" s="145" t="s">
        <v>54</v>
      </c>
    </row>
    <row r="24" spans="1:22" s="131" customFormat="1" ht="18" customHeight="1">
      <c r="A24" s="149"/>
      <c r="B24" s="150"/>
      <c r="C24" s="151"/>
      <c r="D24" s="150"/>
      <c r="E24" s="152"/>
      <c r="F24" s="178" t="s">
        <v>465</v>
      </c>
      <c r="G24" s="179" t="s">
        <v>466</v>
      </c>
      <c r="H24" s="180">
        <f t="shared" si="0"/>
        <v>45170</v>
      </c>
      <c r="I24" s="181">
        <f>H24+28</f>
        <v>45198</v>
      </c>
      <c r="J24" s="181">
        <f>H24+25</f>
        <v>45195</v>
      </c>
      <c r="K24" s="181">
        <f>H24+22</f>
        <v>45192</v>
      </c>
      <c r="L24" s="182" t="s">
        <v>54</v>
      </c>
      <c r="M24" s="182" t="s">
        <v>54</v>
      </c>
      <c r="N24" s="182" t="s">
        <v>54</v>
      </c>
      <c r="O24" s="182" t="s">
        <v>54</v>
      </c>
      <c r="P24" s="182" t="s">
        <v>54</v>
      </c>
      <c r="Q24" s="182" t="s">
        <v>54</v>
      </c>
      <c r="R24" s="182" t="s">
        <v>54</v>
      </c>
      <c r="S24" s="182" t="s">
        <v>54</v>
      </c>
    </row>
    <row r="25" spans="1:22" s="131" customFormat="1" ht="18" customHeight="1">
      <c r="A25" s="154" t="s">
        <v>57</v>
      </c>
      <c r="B25" s="155" t="s">
        <v>452</v>
      </c>
      <c r="C25" s="156" t="s">
        <v>41</v>
      </c>
      <c r="D25" s="157">
        <v>45165</v>
      </c>
      <c r="E25" s="157">
        <v>45167</v>
      </c>
      <c r="F25" s="382" t="s">
        <v>444</v>
      </c>
      <c r="G25" s="383" t="s">
        <v>445</v>
      </c>
      <c r="H25" s="389">
        <f t="shared" si="0"/>
        <v>45169</v>
      </c>
      <c r="I25" s="390">
        <f>H25+26</f>
        <v>45195</v>
      </c>
      <c r="J25" s="301" t="s">
        <v>54</v>
      </c>
      <c r="K25" s="391">
        <f>H25+29</f>
        <v>45198</v>
      </c>
      <c r="L25" s="301" t="s">
        <v>54</v>
      </c>
      <c r="M25" s="301" t="s">
        <v>54</v>
      </c>
      <c r="N25" s="301" t="s">
        <v>54</v>
      </c>
      <c r="O25" s="301" t="s">
        <v>54</v>
      </c>
      <c r="P25" s="390">
        <f>H25+23</f>
        <v>45192</v>
      </c>
      <c r="Q25" s="182" t="s">
        <v>54</v>
      </c>
      <c r="R25" s="391">
        <f>H25+19</f>
        <v>45188</v>
      </c>
      <c r="S25" s="391" t="s">
        <v>54</v>
      </c>
      <c r="T25" s="176"/>
      <c r="V25" s="132"/>
    </row>
    <row r="26" spans="1:22" s="131" customFormat="1" ht="18" customHeight="1">
      <c r="A26" s="164" t="s">
        <v>27</v>
      </c>
      <c r="B26" s="165"/>
      <c r="C26" s="166" t="s">
        <v>41</v>
      </c>
      <c r="D26" s="167">
        <v>45166</v>
      </c>
      <c r="E26" s="167">
        <v>45168</v>
      </c>
      <c r="F26" s="384" t="s">
        <v>512</v>
      </c>
      <c r="G26" s="385" t="s">
        <v>513</v>
      </c>
      <c r="H26" s="386">
        <f t="shared" si="0"/>
        <v>45173</v>
      </c>
      <c r="I26" s="387">
        <f>H26+30</f>
        <v>45203</v>
      </c>
      <c r="J26" s="387">
        <f>H26+26</f>
        <v>45199</v>
      </c>
      <c r="K26" s="301" t="s">
        <v>54</v>
      </c>
      <c r="L26" s="301" t="s">
        <v>54</v>
      </c>
      <c r="M26" s="301" t="s">
        <v>54</v>
      </c>
      <c r="N26" s="301" t="s">
        <v>54</v>
      </c>
      <c r="O26" s="301" t="s">
        <v>54</v>
      </c>
      <c r="P26" s="182" t="s">
        <v>54</v>
      </c>
      <c r="Q26" s="387">
        <f>H26+24</f>
        <v>45197</v>
      </c>
      <c r="R26" s="388" t="s">
        <v>54</v>
      </c>
      <c r="S26" s="387">
        <f>H26+21</f>
        <v>45194</v>
      </c>
    </row>
    <row r="27" spans="1:22" s="131" customFormat="1" ht="15.75">
      <c r="A27" s="183" t="s">
        <v>63</v>
      </c>
      <c r="B27" s="170" t="s">
        <v>453</v>
      </c>
      <c r="C27" s="184" t="s">
        <v>41</v>
      </c>
      <c r="D27" s="172">
        <v>45166</v>
      </c>
      <c r="E27" s="177">
        <v>45168</v>
      </c>
      <c r="F27" s="429" t="s">
        <v>482</v>
      </c>
      <c r="G27" s="430" t="s">
        <v>458</v>
      </c>
      <c r="H27" s="431">
        <f t="shared" si="0"/>
        <v>45172</v>
      </c>
      <c r="I27" s="432">
        <f>H27+22</f>
        <v>45194</v>
      </c>
      <c r="J27" s="432">
        <f>H27+25</f>
        <v>45197</v>
      </c>
      <c r="K27" s="432">
        <f>H27+29</f>
        <v>45201</v>
      </c>
      <c r="L27" s="433" t="s">
        <v>54</v>
      </c>
      <c r="M27" s="433" t="s">
        <v>54</v>
      </c>
      <c r="N27" s="433" t="s">
        <v>54</v>
      </c>
      <c r="O27" s="433" t="s">
        <v>54</v>
      </c>
      <c r="P27" s="433" t="s">
        <v>54</v>
      </c>
      <c r="Q27" s="433" t="s">
        <v>54</v>
      </c>
      <c r="R27" s="433" t="s">
        <v>54</v>
      </c>
      <c r="S27" s="433" t="s">
        <v>54</v>
      </c>
    </row>
    <row r="28" spans="1:22" s="131" customFormat="1" ht="15.75">
      <c r="A28" s="137"/>
      <c r="B28" s="138"/>
      <c r="C28" s="139"/>
      <c r="D28" s="140"/>
      <c r="E28" s="175"/>
      <c r="F28" s="142" t="s">
        <v>459</v>
      </c>
      <c r="G28" s="143" t="s">
        <v>460</v>
      </c>
      <c r="H28" s="144">
        <f>H23+7</f>
        <v>45176</v>
      </c>
      <c r="I28" s="145" t="s">
        <v>54</v>
      </c>
      <c r="J28" s="145" t="s">
        <v>54</v>
      </c>
      <c r="K28" s="145" t="s">
        <v>54</v>
      </c>
      <c r="L28" s="146">
        <f>H28+20</f>
        <v>45196</v>
      </c>
      <c r="M28" s="146">
        <f>H28+23</f>
        <v>45199</v>
      </c>
      <c r="N28" s="146">
        <f>H28+26</f>
        <v>45202</v>
      </c>
      <c r="O28" s="146">
        <f>H28+31</f>
        <v>45207</v>
      </c>
      <c r="P28" s="145" t="s">
        <v>54</v>
      </c>
      <c r="Q28" s="145" t="s">
        <v>54</v>
      </c>
      <c r="R28" s="145" t="s">
        <v>54</v>
      </c>
      <c r="S28" s="145" t="s">
        <v>54</v>
      </c>
    </row>
    <row r="29" spans="1:22" s="131" customFormat="1" ht="15.75">
      <c r="A29" s="149"/>
      <c r="B29" s="150"/>
      <c r="C29" s="151"/>
      <c r="D29" s="150"/>
      <c r="E29" s="152"/>
      <c r="F29" s="178" t="s">
        <v>467</v>
      </c>
      <c r="G29" s="179" t="s">
        <v>468</v>
      </c>
      <c r="H29" s="180">
        <f t="shared" ref="H29:H32" si="1">H24+7</f>
        <v>45177</v>
      </c>
      <c r="I29" s="181">
        <f>H29+28</f>
        <v>45205</v>
      </c>
      <c r="J29" s="181">
        <f>H29+25</f>
        <v>45202</v>
      </c>
      <c r="K29" s="181">
        <f>H29+22</f>
        <v>45199</v>
      </c>
      <c r="L29" s="182" t="s">
        <v>54</v>
      </c>
      <c r="M29" s="182" t="s">
        <v>54</v>
      </c>
      <c r="N29" s="182" t="s">
        <v>54</v>
      </c>
      <c r="O29" s="182" t="s">
        <v>54</v>
      </c>
      <c r="P29" s="182" t="s">
        <v>54</v>
      </c>
      <c r="Q29" s="182" t="s">
        <v>54</v>
      </c>
      <c r="R29" s="182" t="s">
        <v>54</v>
      </c>
      <c r="S29" s="182" t="s">
        <v>54</v>
      </c>
    </row>
    <row r="30" spans="1:22" s="131" customFormat="1" ht="15.75">
      <c r="A30" s="154" t="s">
        <v>62</v>
      </c>
      <c r="B30" s="155" t="s">
        <v>454</v>
      </c>
      <c r="C30" s="156" t="s">
        <v>41</v>
      </c>
      <c r="D30" s="157">
        <v>45172</v>
      </c>
      <c r="E30" s="157">
        <v>45174</v>
      </c>
      <c r="F30" s="382" t="s">
        <v>469</v>
      </c>
      <c r="G30" s="383" t="s">
        <v>470</v>
      </c>
      <c r="H30" s="389">
        <f t="shared" si="1"/>
        <v>45176</v>
      </c>
      <c r="I30" s="390">
        <f>H30+26</f>
        <v>45202</v>
      </c>
      <c r="J30" s="301" t="s">
        <v>54</v>
      </c>
      <c r="K30" s="391">
        <f>H30+29</f>
        <v>45205</v>
      </c>
      <c r="L30" s="301" t="s">
        <v>54</v>
      </c>
      <c r="M30" s="301" t="s">
        <v>54</v>
      </c>
      <c r="N30" s="301" t="s">
        <v>54</v>
      </c>
      <c r="O30" s="301" t="s">
        <v>54</v>
      </c>
      <c r="P30" s="390">
        <f>H30+23</f>
        <v>45199</v>
      </c>
      <c r="Q30" s="182" t="s">
        <v>54</v>
      </c>
      <c r="R30" s="391">
        <f>H30+19</f>
        <v>45195</v>
      </c>
      <c r="S30" s="391" t="s">
        <v>54</v>
      </c>
      <c r="T30" s="176"/>
      <c r="V30" s="132"/>
    </row>
    <row r="31" spans="1:22" s="131" customFormat="1" ht="15.75">
      <c r="A31" s="164" t="s">
        <v>27</v>
      </c>
      <c r="B31" s="165"/>
      <c r="C31" s="166" t="s">
        <v>41</v>
      </c>
      <c r="D31" s="167">
        <v>45173</v>
      </c>
      <c r="E31" s="167">
        <v>45175</v>
      </c>
      <c r="F31" s="384" t="s">
        <v>477</v>
      </c>
      <c r="G31" s="385" t="s">
        <v>478</v>
      </c>
      <c r="H31" s="386">
        <f t="shared" si="1"/>
        <v>45180</v>
      </c>
      <c r="I31" s="387">
        <f>H31+30</f>
        <v>45210</v>
      </c>
      <c r="J31" s="387">
        <f>H31+26</f>
        <v>45206</v>
      </c>
      <c r="K31" s="301" t="s">
        <v>54</v>
      </c>
      <c r="L31" s="301" t="s">
        <v>54</v>
      </c>
      <c r="M31" s="301" t="s">
        <v>54</v>
      </c>
      <c r="N31" s="301" t="s">
        <v>54</v>
      </c>
      <c r="O31" s="301" t="s">
        <v>54</v>
      </c>
      <c r="P31" s="182" t="s">
        <v>54</v>
      </c>
      <c r="Q31" s="387">
        <f>H31+24</f>
        <v>45204</v>
      </c>
      <c r="R31" s="388" t="s">
        <v>54</v>
      </c>
      <c r="S31" s="387">
        <f>H31+21</f>
        <v>45201</v>
      </c>
    </row>
    <row r="32" spans="1:22" s="131" customFormat="1" ht="15.75">
      <c r="A32" s="183" t="s">
        <v>60</v>
      </c>
      <c r="B32" s="170" t="s">
        <v>455</v>
      </c>
      <c r="C32" s="184" t="s">
        <v>41</v>
      </c>
      <c r="D32" s="172">
        <v>45173</v>
      </c>
      <c r="E32" s="177">
        <v>45175</v>
      </c>
      <c r="F32" s="429" t="s">
        <v>483</v>
      </c>
      <c r="G32" s="430" t="s">
        <v>92</v>
      </c>
      <c r="H32" s="431">
        <f t="shared" si="1"/>
        <v>45179</v>
      </c>
      <c r="I32" s="432">
        <f>H32+22</f>
        <v>45201</v>
      </c>
      <c r="J32" s="432">
        <f>H32+25</f>
        <v>45204</v>
      </c>
      <c r="K32" s="432">
        <f>H32+29</f>
        <v>45208</v>
      </c>
      <c r="L32" s="433" t="s">
        <v>54</v>
      </c>
      <c r="M32" s="433" t="s">
        <v>54</v>
      </c>
      <c r="N32" s="433" t="s">
        <v>54</v>
      </c>
      <c r="O32" s="433" t="s">
        <v>54</v>
      </c>
      <c r="P32" s="433" t="s">
        <v>54</v>
      </c>
      <c r="Q32" s="433" t="s">
        <v>54</v>
      </c>
      <c r="R32" s="433" t="s">
        <v>54</v>
      </c>
      <c r="S32" s="433" t="s">
        <v>54</v>
      </c>
    </row>
    <row r="33" spans="1:19" s="4" customFormat="1" ht="18" customHeight="1">
      <c r="A33" s="188"/>
      <c r="B33" s="189"/>
      <c r="C33" s="190"/>
      <c r="D33" s="139"/>
      <c r="E33" s="191"/>
      <c r="F33" s="192"/>
      <c r="G33" s="193"/>
      <c r="H33" s="194"/>
      <c r="I33" s="195"/>
      <c r="J33" s="195"/>
      <c r="K33" s="195"/>
      <c r="L33" s="196"/>
      <c r="M33" s="196"/>
      <c r="N33" s="196"/>
      <c r="O33" s="196"/>
      <c r="P33" s="196"/>
      <c r="Q33" s="196"/>
      <c r="R33" s="196"/>
      <c r="S33" s="196"/>
    </row>
    <row r="34" spans="1:19" s="8" customFormat="1" ht="17.25" customHeight="1">
      <c r="A34" s="197" t="s">
        <v>28</v>
      </c>
      <c r="B34" s="197"/>
      <c r="C34" s="198"/>
      <c r="D34" s="198"/>
      <c r="E34" s="199"/>
      <c r="F34" s="200"/>
      <c r="G34" s="201"/>
      <c r="H34" s="202"/>
    </row>
    <row r="35" spans="1:19" s="8" customFormat="1" ht="17.25" customHeight="1">
      <c r="A35" s="203" t="s">
        <v>65</v>
      </c>
      <c r="B35" s="204"/>
      <c r="C35" s="39"/>
      <c r="D35" s="39"/>
      <c r="E35" s="39"/>
      <c r="F35" s="200"/>
      <c r="G35" s="201"/>
      <c r="H35" s="202"/>
    </row>
    <row r="36" spans="1:19" s="8" customFormat="1" ht="17.25" customHeight="1">
      <c r="A36" s="205" t="s">
        <v>66</v>
      </c>
      <c r="B36" s="204"/>
      <c r="C36" s="39"/>
      <c r="D36" s="39"/>
      <c r="F36" s="206"/>
      <c r="G36" s="207"/>
      <c r="H36" s="202"/>
      <c r="I36" s="208"/>
    </row>
    <row r="37" spans="1:19" s="8" customFormat="1" ht="17.25" customHeight="1">
      <c r="A37" s="209" t="s">
        <v>67</v>
      </c>
      <c r="B37" s="204"/>
      <c r="C37" s="210"/>
      <c r="D37" s="210"/>
      <c r="F37" s="206"/>
      <c r="G37" s="207"/>
      <c r="H37" s="202"/>
      <c r="I37" s="211"/>
      <c r="J37" s="211"/>
      <c r="K37" s="212"/>
    </row>
    <row r="38" spans="1:19" s="8" customFormat="1" ht="17.25" customHeight="1">
      <c r="A38" s="204"/>
      <c r="B38" s="42"/>
      <c r="C38" s="213"/>
      <c r="D38" s="213"/>
      <c r="F38" s="214"/>
      <c r="G38" s="207"/>
      <c r="H38" s="202"/>
      <c r="I38" s="211"/>
      <c r="J38" s="211"/>
      <c r="K38" s="212"/>
    </row>
    <row r="39" spans="1:19" s="8" customFormat="1" ht="17.25" customHeight="1">
      <c r="A39" s="215" t="s">
        <v>68</v>
      </c>
      <c r="B39" s="216"/>
      <c r="C39" s="39"/>
      <c r="D39" s="39"/>
      <c r="F39" s="217"/>
      <c r="G39" s="218"/>
      <c r="H39" s="219"/>
      <c r="I39" s="211"/>
      <c r="J39" s="211"/>
      <c r="K39" s="212"/>
      <c r="P39" s="220"/>
    </row>
    <row r="40" spans="1:19" s="8" customFormat="1" ht="17.25" customHeight="1">
      <c r="A40" s="215" t="s">
        <v>69</v>
      </c>
      <c r="B40" s="35"/>
      <c r="C40" s="202"/>
      <c r="D40" s="202"/>
      <c r="E40" s="221"/>
      <c r="F40" s="222"/>
      <c r="G40" s="223"/>
      <c r="H40" s="202"/>
      <c r="I40" s="211"/>
      <c r="J40" s="211"/>
      <c r="K40" s="212"/>
    </row>
    <row r="41" spans="1:19" ht="15" customHeight="1">
      <c r="A41" s="224"/>
      <c r="B41" s="225"/>
      <c r="F41" s="228"/>
      <c r="G41" s="229"/>
      <c r="I41" s="230"/>
      <c r="J41" s="230"/>
      <c r="K41" s="231"/>
    </row>
    <row r="42" spans="1:19" ht="15" customHeight="1">
      <c r="A42" s="232"/>
      <c r="B42" s="232"/>
      <c r="C42" s="232"/>
      <c r="D42" s="232"/>
      <c r="E42" s="232"/>
      <c r="F42" s="232"/>
      <c r="G42" s="233"/>
    </row>
    <row r="43" spans="1:19" ht="15">
      <c r="A43" s="234"/>
      <c r="B43" s="234"/>
      <c r="C43" s="234"/>
      <c r="D43" s="234"/>
      <c r="E43" s="234"/>
      <c r="F43" s="234"/>
      <c r="G43" s="235"/>
      <c r="H43" s="236"/>
      <c r="I43" s="236"/>
      <c r="L43" s="236"/>
      <c r="M43" s="236"/>
      <c r="N43" s="236"/>
      <c r="O43" s="236"/>
      <c r="P43" s="236"/>
    </row>
    <row r="44" spans="1:19" ht="15" customHeight="1">
      <c r="A44" s="234"/>
      <c r="B44" s="237"/>
      <c r="C44" s="237"/>
      <c r="D44" s="237"/>
      <c r="E44" s="237"/>
      <c r="F44" s="237"/>
      <c r="G44" s="237"/>
    </row>
    <row r="45" spans="1:19">
      <c r="A45" s="238"/>
      <c r="B45" s="238"/>
      <c r="C45" s="238"/>
      <c r="D45" s="238"/>
      <c r="E45" s="238"/>
      <c r="F45" s="238"/>
      <c r="G45" s="239"/>
      <c r="H45" s="240"/>
    </row>
    <row r="46" spans="1:19" ht="15">
      <c r="A46" s="241"/>
      <c r="B46" s="242"/>
      <c r="C46" s="242"/>
      <c r="D46" s="242"/>
    </row>
    <row r="47" spans="1:19">
      <c r="A47" s="244"/>
      <c r="B47" s="244"/>
      <c r="C47" s="244"/>
      <c r="D47" s="244"/>
    </row>
    <row r="48" spans="1:19">
      <c r="A48" s="245"/>
      <c r="B48" s="244"/>
      <c r="C48" s="245"/>
      <c r="D48" s="244"/>
    </row>
    <row r="49" spans="1:7">
      <c r="A49" s="245"/>
      <c r="B49" s="244"/>
      <c r="C49" s="245"/>
      <c r="D49" s="244"/>
    </row>
    <row r="50" spans="1:7">
      <c r="A50" s="245"/>
      <c r="B50" s="244"/>
      <c r="C50" s="245"/>
      <c r="D50" s="244"/>
    </row>
    <row r="51" spans="1:7">
      <c r="A51" s="245"/>
      <c r="B51" s="244"/>
      <c r="C51" s="245"/>
      <c r="D51" s="244"/>
    </row>
    <row r="52" spans="1:7">
      <c r="A52" s="245"/>
      <c r="B52" s="244"/>
      <c r="C52" s="245"/>
      <c r="D52" s="244"/>
    </row>
    <row r="55" spans="1:7" ht="15">
      <c r="B55" s="127"/>
    </row>
    <row r="56" spans="1:7" ht="15">
      <c r="B56" s="246"/>
      <c r="C56" s="247"/>
      <c r="D56" s="247"/>
      <c r="E56" s="247"/>
      <c r="F56" s="247"/>
    </row>
    <row r="57" spans="1:7" ht="15">
      <c r="B57" s="246"/>
    </row>
    <row r="58" spans="1:7" ht="15">
      <c r="B58" s="246"/>
    </row>
    <row r="59" spans="1:7" ht="15">
      <c r="B59" s="246"/>
    </row>
    <row r="60" spans="1:7" ht="15">
      <c r="B60" s="246"/>
    </row>
    <row r="61" spans="1:7" ht="15">
      <c r="B61" s="246"/>
    </row>
    <row r="62" spans="1:7" ht="15">
      <c r="B62" s="246"/>
    </row>
    <row r="63" spans="1:7" ht="15">
      <c r="B63" s="246"/>
      <c r="C63" s="247"/>
      <c r="D63" s="248"/>
      <c r="E63" s="247"/>
      <c r="F63" s="247"/>
      <c r="G63" s="246"/>
    </row>
    <row r="64" spans="1:7" ht="15">
      <c r="B64" s="246"/>
    </row>
    <row r="65" spans="2:5" ht="15">
      <c r="B65" s="246"/>
    </row>
    <row r="66" spans="2:5" ht="15">
      <c r="B66" s="246"/>
    </row>
    <row r="67" spans="2:5" ht="15">
      <c r="B67" s="246"/>
    </row>
    <row r="68" spans="2:5" ht="15">
      <c r="B68" s="246"/>
    </row>
    <row r="69" spans="2:5" ht="15">
      <c r="B69" s="246"/>
    </row>
    <row r="70" spans="2:5" ht="15">
      <c r="B70" s="246"/>
      <c r="C70" s="247"/>
      <c r="D70" s="247"/>
      <c r="E70" s="247"/>
    </row>
    <row r="71" spans="2:5" ht="15">
      <c r="B71" s="246"/>
    </row>
    <row r="72" spans="2:5" ht="15">
      <c r="B72" s="246"/>
    </row>
    <row r="73" spans="2:5" ht="15">
      <c r="B73" s="246"/>
    </row>
    <row r="74" spans="2:5" ht="15">
      <c r="B74" s="246"/>
    </row>
  </sheetData>
  <mergeCells count="7">
    <mergeCell ref="B1:S1"/>
    <mergeCell ref="B2:S2"/>
    <mergeCell ref="A6:B7"/>
    <mergeCell ref="C6:D6"/>
    <mergeCell ref="F6:G7"/>
    <mergeCell ref="H6:H7"/>
    <mergeCell ref="I6:S6"/>
  </mergeCells>
  <conditionalFormatting sqref="F9">
    <cfRule type="duplicateValues" dxfId="21" priority="1"/>
  </conditionalFormatting>
  <conditionalFormatting sqref="T8">
    <cfRule type="duplicateValues" dxfId="20" priority="8"/>
  </conditionalFormatting>
  <conditionalFormatting sqref="T9">
    <cfRule type="duplicateValues" dxfId="19" priority="11"/>
  </conditionalFormatting>
  <conditionalFormatting sqref="T10">
    <cfRule type="duplicateValues" dxfId="18" priority="9"/>
  </conditionalFormatting>
  <conditionalFormatting sqref="T12">
    <cfRule type="duplicateValues" dxfId="17" priority="4"/>
  </conditionalFormatting>
  <conditionalFormatting sqref="T14">
    <cfRule type="duplicateValues" dxfId="16" priority="10"/>
  </conditionalFormatting>
  <conditionalFormatting sqref="T15">
    <cfRule type="duplicateValues" dxfId="15" priority="5"/>
  </conditionalFormatting>
  <conditionalFormatting sqref="T18">
    <cfRule type="duplicateValues" dxfId="14" priority="7"/>
  </conditionalFormatting>
  <conditionalFormatting sqref="T19">
    <cfRule type="duplicateValues" dxfId="13" priority="6"/>
  </conditionalFormatting>
  <conditionalFormatting sqref="T25">
    <cfRule type="duplicateValues" dxfId="12" priority="12"/>
  </conditionalFormatting>
  <conditionalFormatting sqref="T28:T29 T31:T32">
    <cfRule type="duplicateValues" dxfId="11" priority="15"/>
  </conditionalFormatting>
  <conditionalFormatting sqref="T30">
    <cfRule type="duplicateValues" dxfId="10" priority="2"/>
  </conditionalFormatting>
  <conditionalFormatting sqref="T33">
    <cfRule type="duplicateValues" dxfId="9" priority="14"/>
  </conditionalFormatting>
  <conditionalFormatting sqref="T34:T1048576 T1:T7 T20:T24 T26:T27 T16:T17 T11 T13">
    <cfRule type="duplicateValues" dxfId="8" priority="13"/>
  </conditionalFormatting>
  <hyperlinks>
    <hyperlink ref="A4" location="MENU!A1" display="BACK TO MENU" xr:uid="{A5FB7E15-B7FD-4C3C-8AB7-8F83F4DCDF0B}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644BF-508B-4D09-8224-D34DB79F9609}">
  <dimension ref="A1:AA70"/>
  <sheetViews>
    <sheetView tabSelected="1" topLeftCell="A6" zoomScale="70" zoomScaleNormal="70" workbookViewId="0">
      <selection activeCell="F39" sqref="F39"/>
    </sheetView>
  </sheetViews>
  <sheetFormatPr defaultColWidth="9.140625" defaultRowHeight="15"/>
  <cols>
    <col min="1" max="1" width="25.7109375" style="314" customWidth="1"/>
    <col min="2" max="2" width="12.5703125" style="314" customWidth="1"/>
    <col min="3" max="3" width="12.5703125" style="3" customWidth="1"/>
    <col min="4" max="5" width="12.5703125" style="2" customWidth="1"/>
    <col min="6" max="6" width="39.5703125" style="2" bestFit="1" customWidth="1"/>
    <col min="7" max="7" width="16.85546875" style="4" bestFit="1" customWidth="1"/>
    <col min="8" max="8" width="13.42578125" style="3" customWidth="1"/>
    <col min="9" max="9" width="13.42578125" style="4" customWidth="1"/>
    <col min="10" max="10" width="13.42578125" style="251" customWidth="1"/>
    <col min="11" max="21" width="13.42578125" style="4" customWidth="1"/>
    <col min="22" max="24" width="13.42578125" style="251" customWidth="1"/>
    <col min="25" max="25" width="8.85546875" style="251" hidden="1" customWidth="1"/>
    <col min="26" max="26" width="6.85546875" style="4" bestFit="1" customWidth="1"/>
    <col min="27" max="27" width="9.140625" style="4"/>
    <col min="28" max="16384" width="9.140625" style="124"/>
  </cols>
  <sheetData>
    <row r="1" spans="1:27" s="110" customFormat="1" ht="27.75">
      <c r="A1" s="109"/>
      <c r="B1" s="457" t="s">
        <v>0</v>
      </c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  <c r="T1" s="457"/>
      <c r="U1" s="457"/>
      <c r="V1" s="457"/>
      <c r="W1" s="457"/>
      <c r="X1" s="457"/>
      <c r="Y1" s="457"/>
    </row>
    <row r="2" spans="1:27" s="110" customFormat="1" ht="27.75">
      <c r="A2" s="109"/>
      <c r="B2" s="458" t="s">
        <v>70</v>
      </c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  <c r="Q2" s="458"/>
      <c r="R2" s="458"/>
      <c r="S2" s="458"/>
      <c r="T2" s="458"/>
      <c r="U2" s="458"/>
      <c r="V2" s="458"/>
      <c r="W2" s="458"/>
      <c r="X2" s="458"/>
      <c r="Y2" s="458"/>
    </row>
    <row r="3" spans="1:27" ht="15.75">
      <c r="A3" s="52"/>
      <c r="B3" s="249"/>
      <c r="C3" s="249"/>
      <c r="D3" s="249"/>
      <c r="E3" s="249"/>
      <c r="F3" s="249"/>
      <c r="G3" s="250"/>
      <c r="H3" s="249"/>
    </row>
    <row r="4" spans="1:27" ht="24" customHeight="1">
      <c r="A4" s="252" t="s">
        <v>15</v>
      </c>
      <c r="B4" s="253"/>
      <c r="C4" s="254"/>
      <c r="D4" s="255"/>
      <c r="E4" s="255"/>
      <c r="F4" s="256"/>
      <c r="G4" s="257"/>
      <c r="H4" s="258"/>
    </row>
    <row r="5" spans="1:27" ht="17.25" customHeight="1">
      <c r="A5" s="259"/>
      <c r="B5" s="253"/>
      <c r="C5" s="254"/>
      <c r="D5" s="255"/>
      <c r="E5" s="255"/>
      <c r="F5" s="255"/>
      <c r="G5" s="260"/>
      <c r="H5" s="258"/>
      <c r="J5" s="4"/>
      <c r="V5" s="4"/>
      <c r="W5" s="4"/>
      <c r="X5" s="4"/>
      <c r="Y5" s="4"/>
    </row>
    <row r="6" spans="1:27" s="262" customFormat="1" ht="27" customHeight="1">
      <c r="A6" s="459" t="s">
        <v>35</v>
      </c>
      <c r="B6" s="460"/>
      <c r="C6" s="472" t="s">
        <v>36</v>
      </c>
      <c r="D6" s="473"/>
      <c r="E6" s="261" t="s">
        <v>19</v>
      </c>
      <c r="F6" s="465" t="s">
        <v>37</v>
      </c>
      <c r="G6" s="466"/>
      <c r="H6" s="469" t="s">
        <v>38</v>
      </c>
      <c r="I6" s="471" t="s">
        <v>39</v>
      </c>
      <c r="J6" s="471"/>
      <c r="K6" s="471"/>
      <c r="L6" s="471"/>
      <c r="M6" s="471"/>
      <c r="N6" s="471"/>
      <c r="O6" s="471"/>
      <c r="P6" s="471"/>
      <c r="Q6" s="471"/>
      <c r="R6" s="471"/>
      <c r="S6" s="471"/>
      <c r="T6" s="471"/>
      <c r="U6" s="471"/>
      <c r="V6" s="471"/>
      <c r="W6" s="471"/>
      <c r="X6" s="471"/>
      <c r="Y6" s="471"/>
      <c r="Z6" s="131"/>
      <c r="AA6" s="131"/>
    </row>
    <row r="7" spans="1:27" s="270" customFormat="1" ht="60.75" customHeight="1">
      <c r="A7" s="461"/>
      <c r="B7" s="462"/>
      <c r="C7" s="263" t="s">
        <v>41</v>
      </c>
      <c r="D7" s="263" t="s">
        <v>41</v>
      </c>
      <c r="E7" s="261" t="s">
        <v>42</v>
      </c>
      <c r="F7" s="467"/>
      <c r="G7" s="468"/>
      <c r="H7" s="474"/>
      <c r="I7" s="264" t="s">
        <v>71</v>
      </c>
      <c r="J7" s="265" t="s">
        <v>72</v>
      </c>
      <c r="K7" s="266" t="s">
        <v>73</v>
      </c>
      <c r="L7" s="128" t="s">
        <v>74</v>
      </c>
      <c r="M7" s="264" t="s">
        <v>75</v>
      </c>
      <c r="N7" s="264" t="s">
        <v>76</v>
      </c>
      <c r="O7" s="264" t="s">
        <v>77</v>
      </c>
      <c r="P7" s="267" t="s">
        <v>78</v>
      </c>
      <c r="Q7" s="264" t="s">
        <v>79</v>
      </c>
      <c r="R7" s="268" t="s">
        <v>80</v>
      </c>
      <c r="S7" s="268" t="s">
        <v>81</v>
      </c>
      <c r="T7" s="264" t="s">
        <v>82</v>
      </c>
      <c r="U7" s="264" t="s">
        <v>83</v>
      </c>
      <c r="V7" s="264" t="s">
        <v>84</v>
      </c>
      <c r="W7" s="264" t="s">
        <v>85</v>
      </c>
      <c r="X7" s="264" t="s">
        <v>86</v>
      </c>
      <c r="Y7" s="264" t="s">
        <v>87</v>
      </c>
      <c r="Z7" s="269"/>
      <c r="AA7" s="269"/>
    </row>
    <row r="8" spans="1:27" s="262" customFormat="1" ht="18" customHeight="1">
      <c r="A8" s="137"/>
      <c r="B8" s="138"/>
      <c r="C8" s="139"/>
      <c r="D8" s="140"/>
      <c r="E8" s="175"/>
      <c r="F8" s="271" t="s">
        <v>484</v>
      </c>
      <c r="G8" s="272" t="s">
        <v>485</v>
      </c>
      <c r="H8" s="273">
        <v>45151</v>
      </c>
      <c r="I8" s="274" t="s">
        <v>54</v>
      </c>
      <c r="J8" s="274">
        <f>H8+15</f>
        <v>45166</v>
      </c>
      <c r="K8" s="275">
        <f>H8+25</f>
        <v>45176</v>
      </c>
      <c r="L8" s="274">
        <f>H8+22</f>
        <v>45173</v>
      </c>
      <c r="M8" s="274">
        <f>H8+19</f>
        <v>45170</v>
      </c>
      <c r="N8" s="274" t="s">
        <v>54</v>
      </c>
      <c r="O8" s="274">
        <f>H8+20</f>
        <v>45171</v>
      </c>
      <c r="P8" s="274" t="s">
        <v>54</v>
      </c>
      <c r="Q8" s="274" t="s">
        <v>54</v>
      </c>
      <c r="R8" s="274" t="s">
        <v>54</v>
      </c>
      <c r="S8" s="274" t="s">
        <v>54</v>
      </c>
      <c r="T8" s="274" t="s">
        <v>54</v>
      </c>
      <c r="U8" s="274" t="s">
        <v>54</v>
      </c>
      <c r="V8" s="274" t="s">
        <v>54</v>
      </c>
      <c r="W8" s="274" t="s">
        <v>54</v>
      </c>
      <c r="X8" s="274" t="s">
        <v>54</v>
      </c>
      <c r="Y8" s="292" t="s">
        <v>54</v>
      </c>
      <c r="Z8" s="168" t="s">
        <v>88</v>
      </c>
      <c r="AA8" s="131"/>
    </row>
    <row r="9" spans="1:27" s="76" customFormat="1" ht="18" customHeight="1">
      <c r="A9" s="149"/>
      <c r="B9" s="150"/>
      <c r="C9" s="151"/>
      <c r="D9" s="150"/>
      <c r="E9" s="152"/>
      <c r="F9" s="276" t="s">
        <v>492</v>
      </c>
      <c r="G9" s="277" t="s">
        <v>493</v>
      </c>
      <c r="H9" s="278">
        <v>45156</v>
      </c>
      <c r="I9" s="279" t="s">
        <v>54</v>
      </c>
      <c r="J9" s="280" t="s">
        <v>54</v>
      </c>
      <c r="K9" s="280" t="s">
        <v>54</v>
      </c>
      <c r="L9" s="280" t="s">
        <v>54</v>
      </c>
      <c r="M9" s="280" t="s">
        <v>54</v>
      </c>
      <c r="N9" s="280" t="s">
        <v>54</v>
      </c>
      <c r="O9" s="280" t="s">
        <v>54</v>
      </c>
      <c r="P9" s="281">
        <f>H9+14</f>
        <v>45170</v>
      </c>
      <c r="Q9" s="281">
        <f>H9+16</f>
        <v>45172</v>
      </c>
      <c r="R9" s="281">
        <f>H9+21</f>
        <v>45177</v>
      </c>
      <c r="S9" s="281">
        <f>H9+22</f>
        <v>45178</v>
      </c>
      <c r="T9" s="281">
        <f>H9+24</f>
        <v>45180</v>
      </c>
      <c r="U9" s="281">
        <f>H9+26</f>
        <v>45182</v>
      </c>
      <c r="V9" s="280" t="s">
        <v>54</v>
      </c>
      <c r="W9" s="280" t="s">
        <v>54</v>
      </c>
      <c r="X9" s="280" t="s">
        <v>54</v>
      </c>
      <c r="Y9" s="293" t="s">
        <v>54</v>
      </c>
      <c r="Z9" s="147" t="s">
        <v>89</v>
      </c>
      <c r="AA9" s="72"/>
    </row>
    <row r="10" spans="1:27" s="262" customFormat="1" ht="18" customHeight="1">
      <c r="A10" s="154" t="s">
        <v>57</v>
      </c>
      <c r="B10" s="155" t="s">
        <v>414</v>
      </c>
      <c r="C10" s="156" t="s">
        <v>41</v>
      </c>
      <c r="D10" s="157">
        <v>45109</v>
      </c>
      <c r="E10" s="157">
        <v>45111</v>
      </c>
      <c r="F10" s="435" t="s">
        <v>479</v>
      </c>
      <c r="G10" s="436" t="s">
        <v>428</v>
      </c>
      <c r="H10" s="437">
        <v>45151</v>
      </c>
      <c r="I10" s="438">
        <f>H10+15</f>
        <v>45166</v>
      </c>
      <c r="J10" s="438" t="s">
        <v>54</v>
      </c>
      <c r="K10" s="439" t="s">
        <v>54</v>
      </c>
      <c r="L10" s="438" t="s">
        <v>54</v>
      </c>
      <c r="M10" s="438" t="s">
        <v>54</v>
      </c>
      <c r="N10" s="438" t="s">
        <v>54</v>
      </c>
      <c r="O10" s="438" t="s">
        <v>54</v>
      </c>
      <c r="P10" s="438" t="s">
        <v>54</v>
      </c>
      <c r="Q10" s="438" t="s">
        <v>54</v>
      </c>
      <c r="R10" s="438" t="s">
        <v>54</v>
      </c>
      <c r="S10" s="438" t="s">
        <v>54</v>
      </c>
      <c r="T10" s="438" t="s">
        <v>54</v>
      </c>
      <c r="U10" s="438" t="s">
        <v>54</v>
      </c>
      <c r="V10" s="438" t="s">
        <v>54</v>
      </c>
      <c r="W10" s="438" t="s">
        <v>54</v>
      </c>
      <c r="X10" s="438" t="s">
        <v>54</v>
      </c>
      <c r="Y10" s="186" t="s">
        <v>54</v>
      </c>
      <c r="Z10" s="283" t="s">
        <v>61</v>
      </c>
      <c r="AA10" s="131"/>
    </row>
    <row r="11" spans="1:27" s="262" customFormat="1" ht="18" customHeight="1">
      <c r="A11" s="164" t="s">
        <v>27</v>
      </c>
      <c r="B11" s="165"/>
      <c r="C11" s="166" t="s">
        <v>41</v>
      </c>
      <c r="D11" s="167">
        <v>45110</v>
      </c>
      <c r="E11" s="167">
        <v>45112</v>
      </c>
      <c r="F11" s="294" t="s">
        <v>501</v>
      </c>
      <c r="G11" s="295" t="s">
        <v>438</v>
      </c>
      <c r="H11" s="180">
        <v>45153</v>
      </c>
      <c r="I11" s="279" t="s">
        <v>54</v>
      </c>
      <c r="J11" s="181">
        <f>H11+16</f>
        <v>45169</v>
      </c>
      <c r="K11" s="280" t="s">
        <v>54</v>
      </c>
      <c r="L11" s="280" t="s">
        <v>54</v>
      </c>
      <c r="M11" s="280" t="s">
        <v>54</v>
      </c>
      <c r="N11" s="280" t="s">
        <v>54</v>
      </c>
      <c r="O11" s="280" t="s">
        <v>54</v>
      </c>
      <c r="P11" s="280" t="s">
        <v>54</v>
      </c>
      <c r="Q11" s="280" t="s">
        <v>54</v>
      </c>
      <c r="R11" s="280" t="s">
        <v>54</v>
      </c>
      <c r="S11" s="280" t="s">
        <v>54</v>
      </c>
      <c r="T11" s="280" t="s">
        <v>54</v>
      </c>
      <c r="U11" s="280" t="s">
        <v>54</v>
      </c>
      <c r="V11" s="181">
        <f>H11+19</f>
        <v>45172</v>
      </c>
      <c r="W11" s="181">
        <f>H11+22</f>
        <v>45175</v>
      </c>
      <c r="X11" s="181">
        <f>H11+24</f>
        <v>45177</v>
      </c>
      <c r="Y11" s="282" t="s">
        <v>54</v>
      </c>
      <c r="Z11" s="153" t="s">
        <v>90</v>
      </c>
      <c r="AA11" s="131"/>
    </row>
    <row r="12" spans="1:27" s="262" customFormat="1" ht="18" customHeight="1">
      <c r="A12" s="395" t="s">
        <v>63</v>
      </c>
      <c r="B12" s="187" t="s">
        <v>64</v>
      </c>
      <c r="C12" s="396" t="s">
        <v>41</v>
      </c>
      <c r="D12" s="184">
        <v>45110</v>
      </c>
      <c r="E12" s="184">
        <v>45112</v>
      </c>
      <c r="F12" s="284" t="s">
        <v>508</v>
      </c>
      <c r="G12" s="285" t="s">
        <v>509</v>
      </c>
      <c r="H12" s="286">
        <v>45152</v>
      </c>
      <c r="I12" s="287">
        <f>H12+15</f>
        <v>45167</v>
      </c>
      <c r="J12" s="287" t="s">
        <v>54</v>
      </c>
      <c r="K12" s="288">
        <f>H12+20</f>
        <v>45172</v>
      </c>
      <c r="L12" s="289">
        <f>H12+23</f>
        <v>45175</v>
      </c>
      <c r="M12" s="289">
        <f>H12+25</f>
        <v>45177</v>
      </c>
      <c r="N12" s="289">
        <f>H12+18</f>
        <v>45170</v>
      </c>
      <c r="O12" s="287" t="s">
        <v>54</v>
      </c>
      <c r="P12" s="287" t="s">
        <v>54</v>
      </c>
      <c r="Q12" s="287" t="s">
        <v>54</v>
      </c>
      <c r="R12" s="287" t="s">
        <v>54</v>
      </c>
      <c r="S12" s="287" t="s">
        <v>54</v>
      </c>
      <c r="T12" s="287" t="s">
        <v>54</v>
      </c>
      <c r="U12" s="287" t="s">
        <v>54</v>
      </c>
      <c r="V12" s="287" t="s">
        <v>54</v>
      </c>
      <c r="W12" s="287" t="s">
        <v>54</v>
      </c>
      <c r="X12" s="287" t="s">
        <v>54</v>
      </c>
      <c r="Y12" s="290" t="s">
        <v>54</v>
      </c>
      <c r="Z12" s="291" t="s">
        <v>91</v>
      </c>
      <c r="AA12" s="131"/>
    </row>
    <row r="13" spans="1:27" s="262" customFormat="1" ht="18" customHeight="1">
      <c r="A13" s="137"/>
      <c r="B13" s="138"/>
      <c r="C13" s="139"/>
      <c r="D13" s="140"/>
      <c r="E13" s="175"/>
      <c r="F13" s="493"/>
      <c r="G13" s="494"/>
      <c r="H13" s="495">
        <f t="shared" ref="H13:H22" si="0">H8+7</f>
        <v>45158</v>
      </c>
      <c r="I13" s="496" t="s">
        <v>54</v>
      </c>
      <c r="J13" s="496">
        <f>H13+15</f>
        <v>45173</v>
      </c>
      <c r="K13" s="497">
        <f>H13+25</f>
        <v>45183</v>
      </c>
      <c r="L13" s="496">
        <f>H13+22</f>
        <v>45180</v>
      </c>
      <c r="M13" s="496">
        <f>H13+19</f>
        <v>45177</v>
      </c>
      <c r="N13" s="496" t="s">
        <v>54</v>
      </c>
      <c r="O13" s="496">
        <f>H13+20</f>
        <v>45178</v>
      </c>
      <c r="P13" s="496" t="s">
        <v>54</v>
      </c>
      <c r="Q13" s="496" t="s">
        <v>54</v>
      </c>
      <c r="R13" s="496" t="s">
        <v>54</v>
      </c>
      <c r="S13" s="496" t="s">
        <v>54</v>
      </c>
      <c r="T13" s="496" t="s">
        <v>54</v>
      </c>
      <c r="U13" s="496" t="s">
        <v>54</v>
      </c>
      <c r="V13" s="496" t="s">
        <v>54</v>
      </c>
      <c r="W13" s="496" t="s">
        <v>54</v>
      </c>
      <c r="X13" s="496" t="s">
        <v>54</v>
      </c>
      <c r="Y13" s="185" t="s">
        <v>54</v>
      </c>
      <c r="Z13" s="131"/>
      <c r="AA13" s="131"/>
    </row>
    <row r="14" spans="1:27" s="262" customFormat="1" ht="18" customHeight="1">
      <c r="A14" s="149"/>
      <c r="B14" s="150"/>
      <c r="C14" s="151"/>
      <c r="D14" s="150"/>
      <c r="E14" s="157"/>
      <c r="F14" s="276" t="s">
        <v>494</v>
      </c>
      <c r="G14" s="277" t="s">
        <v>495</v>
      </c>
      <c r="H14" s="278">
        <f t="shared" si="0"/>
        <v>45163</v>
      </c>
      <c r="I14" s="281" t="s">
        <v>54</v>
      </c>
      <c r="J14" s="281" t="s">
        <v>54</v>
      </c>
      <c r="K14" s="296" t="s">
        <v>54</v>
      </c>
      <c r="L14" s="281" t="s">
        <v>54</v>
      </c>
      <c r="M14" s="281" t="s">
        <v>54</v>
      </c>
      <c r="N14" s="281" t="s">
        <v>54</v>
      </c>
      <c r="O14" s="281" t="s">
        <v>54</v>
      </c>
      <c r="P14" s="281">
        <f>H14+14</f>
        <v>45177</v>
      </c>
      <c r="Q14" s="281">
        <f>H14+16</f>
        <v>45179</v>
      </c>
      <c r="R14" s="281">
        <f>H14+21</f>
        <v>45184</v>
      </c>
      <c r="S14" s="281">
        <f>H14+22</f>
        <v>45185</v>
      </c>
      <c r="T14" s="281">
        <f>H14+24</f>
        <v>45187</v>
      </c>
      <c r="U14" s="281">
        <f>H14+26</f>
        <v>45189</v>
      </c>
      <c r="V14" s="281" t="s">
        <v>54</v>
      </c>
      <c r="W14" s="281" t="s">
        <v>54</v>
      </c>
      <c r="X14" s="281" t="s">
        <v>54</v>
      </c>
      <c r="Y14" s="282" t="s">
        <v>54</v>
      </c>
      <c r="Z14" s="131"/>
      <c r="AA14" s="131"/>
    </row>
    <row r="15" spans="1:27" s="262" customFormat="1" ht="18" customHeight="1">
      <c r="A15" s="154" t="s">
        <v>62</v>
      </c>
      <c r="B15" s="155" t="s">
        <v>419</v>
      </c>
      <c r="C15" s="156" t="s">
        <v>41</v>
      </c>
      <c r="D15" s="157">
        <v>45116</v>
      </c>
      <c r="E15" s="157">
        <v>45118</v>
      </c>
      <c r="F15" s="440" t="s">
        <v>480</v>
      </c>
      <c r="G15" s="441" t="s">
        <v>458</v>
      </c>
      <c r="H15" s="437">
        <f>H10+7</f>
        <v>45158</v>
      </c>
      <c r="I15" s="438">
        <f>H15+15</f>
        <v>45173</v>
      </c>
      <c r="J15" s="438" t="s">
        <v>54</v>
      </c>
      <c r="K15" s="439" t="s">
        <v>54</v>
      </c>
      <c r="L15" s="438" t="s">
        <v>54</v>
      </c>
      <c r="M15" s="438" t="s">
        <v>54</v>
      </c>
      <c r="N15" s="438" t="s">
        <v>54</v>
      </c>
      <c r="O15" s="438" t="s">
        <v>54</v>
      </c>
      <c r="P15" s="438" t="s">
        <v>54</v>
      </c>
      <c r="Q15" s="438" t="s">
        <v>54</v>
      </c>
      <c r="R15" s="438" t="s">
        <v>54</v>
      </c>
      <c r="S15" s="438" t="s">
        <v>54</v>
      </c>
      <c r="T15" s="438" t="s">
        <v>54</v>
      </c>
      <c r="U15" s="438" t="s">
        <v>54</v>
      </c>
      <c r="V15" s="438" t="s">
        <v>54</v>
      </c>
      <c r="W15" s="438" t="s">
        <v>54</v>
      </c>
      <c r="X15" s="438" t="s">
        <v>54</v>
      </c>
      <c r="Y15" s="297" t="s">
        <v>54</v>
      </c>
      <c r="Z15" s="131"/>
      <c r="AA15" s="131"/>
    </row>
    <row r="16" spans="1:27" s="262" customFormat="1" ht="18" customHeight="1">
      <c r="A16" s="164" t="s">
        <v>27</v>
      </c>
      <c r="B16" s="165"/>
      <c r="C16" s="166" t="s">
        <v>41</v>
      </c>
      <c r="D16" s="167">
        <v>45117</v>
      </c>
      <c r="E16" s="167">
        <v>45119</v>
      </c>
      <c r="F16" s="294" t="s">
        <v>502</v>
      </c>
      <c r="G16" s="298" t="s">
        <v>503</v>
      </c>
      <c r="H16" s="299">
        <f t="shared" si="0"/>
        <v>45160</v>
      </c>
      <c r="I16" s="279" t="s">
        <v>54</v>
      </c>
      <c r="J16" s="181">
        <f>H16+16</f>
        <v>45176</v>
      </c>
      <c r="K16" s="280" t="s">
        <v>54</v>
      </c>
      <c r="L16" s="280" t="s">
        <v>54</v>
      </c>
      <c r="M16" s="280" t="s">
        <v>54</v>
      </c>
      <c r="N16" s="280" t="s">
        <v>54</v>
      </c>
      <c r="O16" s="280" t="s">
        <v>54</v>
      </c>
      <c r="P16" s="280" t="s">
        <v>54</v>
      </c>
      <c r="Q16" s="280" t="s">
        <v>54</v>
      </c>
      <c r="R16" s="280" t="s">
        <v>54</v>
      </c>
      <c r="S16" s="280" t="s">
        <v>54</v>
      </c>
      <c r="T16" s="280" t="s">
        <v>54</v>
      </c>
      <c r="U16" s="280" t="s">
        <v>54</v>
      </c>
      <c r="V16" s="181">
        <f>H16+19</f>
        <v>45179</v>
      </c>
      <c r="W16" s="181">
        <f>H16+22</f>
        <v>45182</v>
      </c>
      <c r="X16" s="181">
        <f>H16+24</f>
        <v>45184</v>
      </c>
      <c r="Y16" s="186" t="s">
        <v>54</v>
      </c>
      <c r="Z16" s="131"/>
      <c r="AA16" s="131"/>
    </row>
    <row r="17" spans="1:27" s="262" customFormat="1" ht="18" customHeight="1">
      <c r="A17" s="169" t="s">
        <v>60</v>
      </c>
      <c r="B17" s="170" t="s">
        <v>420</v>
      </c>
      <c r="C17" s="171" t="s">
        <v>41</v>
      </c>
      <c r="D17" s="172">
        <v>45117</v>
      </c>
      <c r="E17" s="172">
        <v>45119</v>
      </c>
      <c r="F17" s="402" t="s">
        <v>27</v>
      </c>
      <c r="G17" s="403"/>
      <c r="H17" s="404">
        <f>H12+7</f>
        <v>45159</v>
      </c>
      <c r="I17" s="405">
        <f>H17+15</f>
        <v>45174</v>
      </c>
      <c r="J17" s="405" t="s">
        <v>54</v>
      </c>
      <c r="K17" s="406">
        <f>H17+20</f>
        <v>45179</v>
      </c>
      <c r="L17" s="407">
        <f>H17+23</f>
        <v>45182</v>
      </c>
      <c r="M17" s="407">
        <f>H17+25</f>
        <v>45184</v>
      </c>
      <c r="N17" s="407">
        <f>H17+18</f>
        <v>45177</v>
      </c>
      <c r="O17" s="405" t="s">
        <v>54</v>
      </c>
      <c r="P17" s="405" t="s">
        <v>54</v>
      </c>
      <c r="Q17" s="405" t="s">
        <v>54</v>
      </c>
      <c r="R17" s="405" t="s">
        <v>54</v>
      </c>
      <c r="S17" s="405" t="s">
        <v>54</v>
      </c>
      <c r="T17" s="405" t="s">
        <v>54</v>
      </c>
      <c r="U17" s="405" t="s">
        <v>54</v>
      </c>
      <c r="V17" s="405" t="s">
        <v>54</v>
      </c>
      <c r="W17" s="405" t="s">
        <v>54</v>
      </c>
      <c r="X17" s="405" t="s">
        <v>54</v>
      </c>
      <c r="Y17" s="290" t="s">
        <v>54</v>
      </c>
      <c r="Z17" s="131"/>
      <c r="AA17" s="131"/>
    </row>
    <row r="18" spans="1:27" s="262" customFormat="1" ht="18" customHeight="1">
      <c r="A18" s="137"/>
      <c r="B18" s="138"/>
      <c r="C18" s="139"/>
      <c r="D18" s="140"/>
      <c r="E18" s="175"/>
      <c r="F18" s="271" t="s">
        <v>486</v>
      </c>
      <c r="G18" s="272" t="s">
        <v>487</v>
      </c>
      <c r="H18" s="273">
        <f t="shared" si="0"/>
        <v>45165</v>
      </c>
      <c r="I18" s="274" t="s">
        <v>54</v>
      </c>
      <c r="J18" s="274">
        <f>H18+15</f>
        <v>45180</v>
      </c>
      <c r="K18" s="275">
        <f>H18+25</f>
        <v>45190</v>
      </c>
      <c r="L18" s="274">
        <f>H18+22</f>
        <v>45187</v>
      </c>
      <c r="M18" s="274">
        <f>H18+19</f>
        <v>45184</v>
      </c>
      <c r="N18" s="274" t="s">
        <v>54</v>
      </c>
      <c r="O18" s="274">
        <f>H18+20</f>
        <v>45185</v>
      </c>
      <c r="P18" s="274" t="s">
        <v>54</v>
      </c>
      <c r="Q18" s="274" t="s">
        <v>54</v>
      </c>
      <c r="R18" s="274" t="s">
        <v>54</v>
      </c>
      <c r="S18" s="274" t="s">
        <v>54</v>
      </c>
      <c r="T18" s="274" t="s">
        <v>54</v>
      </c>
      <c r="U18" s="274" t="s">
        <v>54</v>
      </c>
      <c r="V18" s="274" t="s">
        <v>54</v>
      </c>
      <c r="W18" s="274" t="s">
        <v>54</v>
      </c>
      <c r="X18" s="274" t="s">
        <v>54</v>
      </c>
      <c r="Y18" s="185" t="s">
        <v>54</v>
      </c>
      <c r="Z18" s="131"/>
      <c r="AA18" s="131"/>
    </row>
    <row r="19" spans="1:27" s="262" customFormat="1" ht="18" customHeight="1">
      <c r="A19" s="149"/>
      <c r="B19" s="150"/>
      <c r="C19" s="151"/>
      <c r="D19" s="150"/>
      <c r="E19" s="157"/>
      <c r="F19" s="300" t="s">
        <v>496</v>
      </c>
      <c r="G19" s="277" t="s">
        <v>497</v>
      </c>
      <c r="H19" s="278">
        <f t="shared" si="0"/>
        <v>45170</v>
      </c>
      <c r="I19" s="281" t="s">
        <v>54</v>
      </c>
      <c r="J19" s="281" t="s">
        <v>54</v>
      </c>
      <c r="K19" s="296" t="s">
        <v>54</v>
      </c>
      <c r="L19" s="281" t="s">
        <v>54</v>
      </c>
      <c r="M19" s="281" t="s">
        <v>54</v>
      </c>
      <c r="N19" s="281" t="s">
        <v>54</v>
      </c>
      <c r="O19" s="281" t="s">
        <v>54</v>
      </c>
      <c r="P19" s="281">
        <f>H19+14</f>
        <v>45184</v>
      </c>
      <c r="Q19" s="281">
        <f>H19+16</f>
        <v>45186</v>
      </c>
      <c r="R19" s="281">
        <f>H19+21</f>
        <v>45191</v>
      </c>
      <c r="S19" s="281">
        <f>H19+22</f>
        <v>45192</v>
      </c>
      <c r="T19" s="281">
        <f>H19+24</f>
        <v>45194</v>
      </c>
      <c r="U19" s="281">
        <f>H19+26</f>
        <v>45196</v>
      </c>
      <c r="V19" s="281" t="s">
        <v>54</v>
      </c>
      <c r="W19" s="281" t="s">
        <v>54</v>
      </c>
      <c r="X19" s="281" t="s">
        <v>54</v>
      </c>
      <c r="Y19" s="282" t="s">
        <v>54</v>
      </c>
      <c r="Z19" s="131"/>
      <c r="AA19" s="131"/>
    </row>
    <row r="20" spans="1:27" s="262" customFormat="1" ht="18" customHeight="1">
      <c r="A20" s="154" t="s">
        <v>57</v>
      </c>
      <c r="B20" s="155" t="s">
        <v>421</v>
      </c>
      <c r="C20" s="156" t="s">
        <v>41</v>
      </c>
      <c r="D20" s="157">
        <v>45123</v>
      </c>
      <c r="E20" s="157">
        <v>45125</v>
      </c>
      <c r="F20" s="440" t="s">
        <v>481</v>
      </c>
      <c r="G20" s="436" t="s">
        <v>92</v>
      </c>
      <c r="H20" s="437">
        <f>H15+7</f>
        <v>45165</v>
      </c>
      <c r="I20" s="438">
        <f>H20+15</f>
        <v>45180</v>
      </c>
      <c r="J20" s="438" t="s">
        <v>54</v>
      </c>
      <c r="K20" s="439" t="s">
        <v>54</v>
      </c>
      <c r="L20" s="438" t="s">
        <v>54</v>
      </c>
      <c r="M20" s="438" t="s">
        <v>54</v>
      </c>
      <c r="N20" s="438" t="s">
        <v>54</v>
      </c>
      <c r="O20" s="438" t="s">
        <v>54</v>
      </c>
      <c r="P20" s="438" t="s">
        <v>54</v>
      </c>
      <c r="Q20" s="438" t="s">
        <v>54</v>
      </c>
      <c r="R20" s="438" t="s">
        <v>54</v>
      </c>
      <c r="S20" s="438" t="s">
        <v>54</v>
      </c>
      <c r="T20" s="438" t="s">
        <v>54</v>
      </c>
      <c r="U20" s="438" t="s">
        <v>54</v>
      </c>
      <c r="V20" s="438" t="s">
        <v>54</v>
      </c>
      <c r="W20" s="438" t="s">
        <v>54</v>
      </c>
      <c r="X20" s="438" t="s">
        <v>54</v>
      </c>
      <c r="Y20" s="186" t="s">
        <v>54</v>
      </c>
      <c r="Z20" s="131"/>
      <c r="AA20" s="131"/>
    </row>
    <row r="21" spans="1:27" s="262" customFormat="1" ht="18" customHeight="1">
      <c r="A21" s="164" t="s">
        <v>27</v>
      </c>
      <c r="B21" s="165"/>
      <c r="C21" s="166" t="s">
        <v>41</v>
      </c>
      <c r="D21" s="167">
        <v>45124</v>
      </c>
      <c r="E21" s="167">
        <v>45126</v>
      </c>
      <c r="F21" s="294" t="s">
        <v>504</v>
      </c>
      <c r="G21" s="298" t="s">
        <v>505</v>
      </c>
      <c r="H21" s="299">
        <f t="shared" si="0"/>
        <v>45167</v>
      </c>
      <c r="I21" s="279" t="s">
        <v>54</v>
      </c>
      <c r="J21" s="181">
        <f>H21+16</f>
        <v>45183</v>
      </c>
      <c r="K21" s="280" t="s">
        <v>54</v>
      </c>
      <c r="L21" s="280" t="s">
        <v>54</v>
      </c>
      <c r="M21" s="280" t="s">
        <v>54</v>
      </c>
      <c r="N21" s="280" t="s">
        <v>54</v>
      </c>
      <c r="O21" s="280" t="s">
        <v>54</v>
      </c>
      <c r="P21" s="280" t="s">
        <v>54</v>
      </c>
      <c r="Q21" s="280" t="s">
        <v>54</v>
      </c>
      <c r="R21" s="280" t="s">
        <v>54</v>
      </c>
      <c r="S21" s="280" t="s">
        <v>54</v>
      </c>
      <c r="T21" s="280" t="s">
        <v>54</v>
      </c>
      <c r="U21" s="280" t="s">
        <v>54</v>
      </c>
      <c r="V21" s="181">
        <f>H21+19</f>
        <v>45186</v>
      </c>
      <c r="W21" s="181">
        <f>H21+22</f>
        <v>45189</v>
      </c>
      <c r="X21" s="181">
        <f>H21+24</f>
        <v>45191</v>
      </c>
      <c r="Y21" s="186" t="s">
        <v>54</v>
      </c>
      <c r="Z21" s="131"/>
      <c r="AA21" s="131"/>
    </row>
    <row r="22" spans="1:27" s="262" customFormat="1" ht="15.75">
      <c r="A22" s="169" t="s">
        <v>63</v>
      </c>
      <c r="B22" s="170" t="s">
        <v>422</v>
      </c>
      <c r="C22" s="171" t="s">
        <v>41</v>
      </c>
      <c r="D22" s="172">
        <v>45124</v>
      </c>
      <c r="E22" s="177">
        <v>45126</v>
      </c>
      <c r="F22" s="402"/>
      <c r="G22" s="403"/>
      <c r="H22" s="404">
        <f t="shared" si="0"/>
        <v>45166</v>
      </c>
      <c r="I22" s="405">
        <f>H22+15</f>
        <v>45181</v>
      </c>
      <c r="J22" s="405" t="s">
        <v>54</v>
      </c>
      <c r="K22" s="406">
        <f>H22+20</f>
        <v>45186</v>
      </c>
      <c r="L22" s="407">
        <f>H22+23</f>
        <v>45189</v>
      </c>
      <c r="M22" s="407">
        <f>H22+25</f>
        <v>45191</v>
      </c>
      <c r="N22" s="407">
        <f>H22+18</f>
        <v>45184</v>
      </c>
      <c r="O22" s="405" t="s">
        <v>54</v>
      </c>
      <c r="P22" s="405" t="s">
        <v>54</v>
      </c>
      <c r="Q22" s="405" t="s">
        <v>54</v>
      </c>
      <c r="R22" s="405" t="s">
        <v>54</v>
      </c>
      <c r="S22" s="405" t="s">
        <v>54</v>
      </c>
      <c r="T22" s="405" t="s">
        <v>54</v>
      </c>
      <c r="U22" s="405" t="s">
        <v>54</v>
      </c>
      <c r="V22" s="405" t="s">
        <v>54</v>
      </c>
      <c r="W22" s="405" t="s">
        <v>54</v>
      </c>
      <c r="X22" s="405" t="s">
        <v>54</v>
      </c>
      <c r="Y22" s="290" t="s">
        <v>54</v>
      </c>
      <c r="Z22" s="131"/>
      <c r="AA22" s="131"/>
    </row>
    <row r="23" spans="1:27" s="262" customFormat="1" ht="15.75">
      <c r="A23" s="137"/>
      <c r="B23" s="138"/>
      <c r="C23" s="139"/>
      <c r="D23" s="140"/>
      <c r="E23" s="175"/>
      <c r="F23" s="271" t="s">
        <v>488</v>
      </c>
      <c r="G23" s="272" t="s">
        <v>489</v>
      </c>
      <c r="H23" s="273">
        <f t="shared" ref="H23:H32" si="1">H18+7</f>
        <v>45172</v>
      </c>
      <c r="I23" s="274" t="s">
        <v>54</v>
      </c>
      <c r="J23" s="274">
        <f>H23+15</f>
        <v>45187</v>
      </c>
      <c r="K23" s="275">
        <f>H23+25</f>
        <v>45197</v>
      </c>
      <c r="L23" s="274">
        <f>H23+22</f>
        <v>45194</v>
      </c>
      <c r="M23" s="274">
        <f>H23+19</f>
        <v>45191</v>
      </c>
      <c r="N23" s="274" t="s">
        <v>54</v>
      </c>
      <c r="O23" s="274">
        <f>H23+20</f>
        <v>45192</v>
      </c>
      <c r="P23" s="274" t="s">
        <v>54</v>
      </c>
      <c r="Q23" s="274" t="s">
        <v>54</v>
      </c>
      <c r="R23" s="274" t="s">
        <v>54</v>
      </c>
      <c r="S23" s="274" t="s">
        <v>54</v>
      </c>
      <c r="T23" s="274" t="s">
        <v>54</v>
      </c>
      <c r="U23" s="274" t="s">
        <v>54</v>
      </c>
      <c r="V23" s="274" t="s">
        <v>54</v>
      </c>
      <c r="W23" s="274" t="s">
        <v>54</v>
      </c>
      <c r="X23" s="274" t="s">
        <v>54</v>
      </c>
      <c r="Y23" s="185" t="s">
        <v>54</v>
      </c>
      <c r="Z23" s="131"/>
      <c r="AA23" s="131"/>
    </row>
    <row r="24" spans="1:27" s="262" customFormat="1" ht="15.75">
      <c r="A24" s="149"/>
      <c r="B24" s="150"/>
      <c r="C24" s="151"/>
      <c r="D24" s="150"/>
      <c r="E24" s="152"/>
      <c r="F24" s="300" t="s">
        <v>498</v>
      </c>
      <c r="G24" s="277" t="s">
        <v>499</v>
      </c>
      <c r="H24" s="278">
        <f t="shared" si="1"/>
        <v>45177</v>
      </c>
      <c r="I24" s="281" t="s">
        <v>54</v>
      </c>
      <c r="J24" s="281" t="s">
        <v>54</v>
      </c>
      <c r="K24" s="296" t="s">
        <v>54</v>
      </c>
      <c r="L24" s="281" t="s">
        <v>54</v>
      </c>
      <c r="M24" s="281" t="s">
        <v>54</v>
      </c>
      <c r="N24" s="281" t="s">
        <v>54</v>
      </c>
      <c r="O24" s="281" t="s">
        <v>54</v>
      </c>
      <c r="P24" s="281">
        <f>H24+14</f>
        <v>45191</v>
      </c>
      <c r="Q24" s="281">
        <f>H24+16</f>
        <v>45193</v>
      </c>
      <c r="R24" s="281">
        <f>H24+21</f>
        <v>45198</v>
      </c>
      <c r="S24" s="281">
        <f>H24+22</f>
        <v>45199</v>
      </c>
      <c r="T24" s="281">
        <f>H24+24</f>
        <v>45201</v>
      </c>
      <c r="U24" s="281">
        <f>H24+26</f>
        <v>45203</v>
      </c>
      <c r="V24" s="281" t="s">
        <v>54</v>
      </c>
      <c r="W24" s="281" t="s">
        <v>54</v>
      </c>
      <c r="X24" s="281" t="s">
        <v>54</v>
      </c>
      <c r="Y24" s="282" t="s">
        <v>54</v>
      </c>
      <c r="Z24" s="131"/>
      <c r="AA24" s="131"/>
    </row>
    <row r="25" spans="1:27" s="262" customFormat="1" ht="15.75">
      <c r="A25" s="154" t="s">
        <v>62</v>
      </c>
      <c r="B25" s="155" t="s">
        <v>423</v>
      </c>
      <c r="C25" s="156" t="s">
        <v>41</v>
      </c>
      <c r="D25" s="157">
        <v>45130</v>
      </c>
      <c r="E25" s="157">
        <v>45132</v>
      </c>
      <c r="F25" s="440" t="s">
        <v>482</v>
      </c>
      <c r="G25" s="441" t="s">
        <v>458</v>
      </c>
      <c r="H25" s="437">
        <f t="shared" si="1"/>
        <v>45172</v>
      </c>
      <c r="I25" s="438">
        <f>H25+15</f>
        <v>45187</v>
      </c>
      <c r="J25" s="438" t="s">
        <v>54</v>
      </c>
      <c r="K25" s="439" t="s">
        <v>54</v>
      </c>
      <c r="L25" s="438" t="s">
        <v>54</v>
      </c>
      <c r="M25" s="438" t="s">
        <v>54</v>
      </c>
      <c r="N25" s="438" t="s">
        <v>54</v>
      </c>
      <c r="O25" s="438" t="s">
        <v>54</v>
      </c>
      <c r="P25" s="438" t="s">
        <v>54</v>
      </c>
      <c r="Q25" s="438" t="s">
        <v>54</v>
      </c>
      <c r="R25" s="438" t="s">
        <v>54</v>
      </c>
      <c r="S25" s="438" t="s">
        <v>54</v>
      </c>
      <c r="T25" s="438" t="s">
        <v>54</v>
      </c>
      <c r="U25" s="438" t="s">
        <v>54</v>
      </c>
      <c r="V25" s="438" t="s">
        <v>54</v>
      </c>
      <c r="W25" s="438" t="s">
        <v>54</v>
      </c>
      <c r="X25" s="438" t="s">
        <v>54</v>
      </c>
      <c r="Y25" s="186" t="s">
        <v>54</v>
      </c>
      <c r="Z25" s="131"/>
      <c r="AA25" s="131"/>
    </row>
    <row r="26" spans="1:27" s="262" customFormat="1" ht="15.75">
      <c r="A26" s="164" t="s">
        <v>27</v>
      </c>
      <c r="B26" s="165"/>
      <c r="C26" s="166" t="s">
        <v>41</v>
      </c>
      <c r="D26" s="167">
        <v>45131</v>
      </c>
      <c r="E26" s="167">
        <v>45133</v>
      </c>
      <c r="F26" s="294" t="s">
        <v>506</v>
      </c>
      <c r="G26" s="295" t="s">
        <v>507</v>
      </c>
      <c r="H26" s="180">
        <f t="shared" si="1"/>
        <v>45174</v>
      </c>
      <c r="I26" s="301" t="s">
        <v>54</v>
      </c>
      <c r="J26" s="181">
        <f>H26+16</f>
        <v>45190</v>
      </c>
      <c r="K26" s="301" t="s">
        <v>54</v>
      </c>
      <c r="L26" s="301" t="s">
        <v>54</v>
      </c>
      <c r="M26" s="301" t="s">
        <v>54</v>
      </c>
      <c r="N26" s="301" t="s">
        <v>54</v>
      </c>
      <c r="O26" s="301" t="s">
        <v>54</v>
      </c>
      <c r="P26" s="301" t="s">
        <v>54</v>
      </c>
      <c r="Q26" s="301" t="s">
        <v>54</v>
      </c>
      <c r="R26" s="301" t="s">
        <v>54</v>
      </c>
      <c r="S26" s="301" t="s">
        <v>54</v>
      </c>
      <c r="T26" s="301" t="s">
        <v>54</v>
      </c>
      <c r="U26" s="301" t="s">
        <v>54</v>
      </c>
      <c r="V26" s="181">
        <f>H26+19</f>
        <v>45193</v>
      </c>
      <c r="W26" s="181">
        <f>H26+22</f>
        <v>45196</v>
      </c>
      <c r="X26" s="181">
        <f>H26+24</f>
        <v>45198</v>
      </c>
      <c r="Y26" s="186" t="s">
        <v>54</v>
      </c>
      <c r="Z26" s="131"/>
      <c r="AA26" s="131"/>
    </row>
    <row r="27" spans="1:27" s="262" customFormat="1" ht="15.75">
      <c r="A27" s="395" t="s">
        <v>60</v>
      </c>
      <c r="B27" s="187" t="s">
        <v>424</v>
      </c>
      <c r="C27" s="396" t="s">
        <v>41</v>
      </c>
      <c r="D27" s="184">
        <v>45131</v>
      </c>
      <c r="E27" s="184">
        <v>45133</v>
      </c>
      <c r="F27" s="284" t="s">
        <v>510</v>
      </c>
      <c r="G27" s="285" t="s">
        <v>511</v>
      </c>
      <c r="H27" s="286">
        <f t="shared" si="1"/>
        <v>45173</v>
      </c>
      <c r="I27" s="287">
        <f>H27+15</f>
        <v>45188</v>
      </c>
      <c r="J27" s="287" t="s">
        <v>54</v>
      </c>
      <c r="K27" s="288">
        <f>H27+20</f>
        <v>45193</v>
      </c>
      <c r="L27" s="289">
        <f>H27+23</f>
        <v>45196</v>
      </c>
      <c r="M27" s="289">
        <f>H27+25</f>
        <v>45198</v>
      </c>
      <c r="N27" s="289">
        <f>H27+18</f>
        <v>45191</v>
      </c>
      <c r="O27" s="287" t="s">
        <v>54</v>
      </c>
      <c r="P27" s="287" t="s">
        <v>54</v>
      </c>
      <c r="Q27" s="287" t="s">
        <v>54</v>
      </c>
      <c r="R27" s="287" t="s">
        <v>54</v>
      </c>
      <c r="S27" s="287" t="s">
        <v>54</v>
      </c>
      <c r="T27" s="287" t="s">
        <v>54</v>
      </c>
      <c r="U27" s="287" t="s">
        <v>54</v>
      </c>
      <c r="V27" s="287" t="s">
        <v>54</v>
      </c>
      <c r="W27" s="287" t="s">
        <v>54</v>
      </c>
      <c r="X27" s="287" t="s">
        <v>54</v>
      </c>
      <c r="Y27" s="290" t="s">
        <v>54</v>
      </c>
      <c r="Z27" s="131"/>
      <c r="AA27" s="131"/>
    </row>
    <row r="28" spans="1:27" s="262" customFormat="1" ht="15.75">
      <c r="A28" s="137"/>
      <c r="B28" s="138"/>
      <c r="C28" s="139"/>
      <c r="D28" s="140"/>
      <c r="E28" s="175"/>
      <c r="F28" s="271" t="s">
        <v>490</v>
      </c>
      <c r="G28" s="272" t="s">
        <v>491</v>
      </c>
      <c r="H28" s="273">
        <f t="shared" si="1"/>
        <v>45179</v>
      </c>
      <c r="I28" s="274" t="s">
        <v>54</v>
      </c>
      <c r="J28" s="274">
        <f>H28+15</f>
        <v>45194</v>
      </c>
      <c r="K28" s="275">
        <f>H28+25</f>
        <v>45204</v>
      </c>
      <c r="L28" s="274">
        <f>H28+22</f>
        <v>45201</v>
      </c>
      <c r="M28" s="274">
        <f>H28+19</f>
        <v>45198</v>
      </c>
      <c r="N28" s="274" t="s">
        <v>54</v>
      </c>
      <c r="O28" s="274">
        <f>H28+20</f>
        <v>45199</v>
      </c>
      <c r="P28" s="274" t="s">
        <v>54</v>
      </c>
      <c r="Q28" s="274" t="s">
        <v>54</v>
      </c>
      <c r="R28" s="274" t="s">
        <v>54</v>
      </c>
      <c r="S28" s="274" t="s">
        <v>54</v>
      </c>
      <c r="T28" s="274" t="s">
        <v>54</v>
      </c>
      <c r="U28" s="274" t="s">
        <v>54</v>
      </c>
      <c r="V28" s="274" t="s">
        <v>54</v>
      </c>
      <c r="W28" s="274" t="s">
        <v>54</v>
      </c>
      <c r="X28" s="274" t="s">
        <v>54</v>
      </c>
      <c r="Y28" s="185" t="s">
        <v>54</v>
      </c>
      <c r="Z28" s="131"/>
      <c r="AA28" s="131"/>
    </row>
    <row r="29" spans="1:27" s="262" customFormat="1" ht="15.75">
      <c r="A29" s="149"/>
      <c r="B29" s="150"/>
      <c r="C29" s="151"/>
      <c r="D29" s="150"/>
      <c r="E29" s="152"/>
      <c r="F29" s="300" t="s">
        <v>429</v>
      </c>
      <c r="G29" s="277" t="s">
        <v>500</v>
      </c>
      <c r="H29" s="278">
        <f t="shared" si="1"/>
        <v>45184</v>
      </c>
      <c r="I29" s="281" t="s">
        <v>54</v>
      </c>
      <c r="J29" s="281" t="s">
        <v>54</v>
      </c>
      <c r="K29" s="296" t="s">
        <v>54</v>
      </c>
      <c r="L29" s="281" t="s">
        <v>54</v>
      </c>
      <c r="M29" s="281" t="s">
        <v>54</v>
      </c>
      <c r="N29" s="281" t="s">
        <v>54</v>
      </c>
      <c r="O29" s="281" t="s">
        <v>54</v>
      </c>
      <c r="P29" s="281">
        <f>H29+14</f>
        <v>45198</v>
      </c>
      <c r="Q29" s="281">
        <f>H29+16</f>
        <v>45200</v>
      </c>
      <c r="R29" s="281">
        <f>H29+21</f>
        <v>45205</v>
      </c>
      <c r="S29" s="281">
        <f>H29+22</f>
        <v>45206</v>
      </c>
      <c r="T29" s="281">
        <f>H29+24</f>
        <v>45208</v>
      </c>
      <c r="U29" s="281">
        <f>H29+26</f>
        <v>45210</v>
      </c>
      <c r="V29" s="281" t="s">
        <v>54</v>
      </c>
      <c r="W29" s="281" t="s">
        <v>54</v>
      </c>
      <c r="X29" s="281" t="s">
        <v>54</v>
      </c>
      <c r="Y29" s="282" t="s">
        <v>54</v>
      </c>
      <c r="Z29" s="131"/>
      <c r="AA29" s="131"/>
    </row>
    <row r="30" spans="1:27" s="262" customFormat="1" ht="15.75">
      <c r="A30" s="154" t="s">
        <v>57</v>
      </c>
      <c r="B30" s="155" t="s">
        <v>425</v>
      </c>
      <c r="C30" s="156" t="s">
        <v>41</v>
      </c>
      <c r="D30" s="157">
        <v>45137</v>
      </c>
      <c r="E30" s="157">
        <v>45139</v>
      </c>
      <c r="F30" s="440" t="s">
        <v>483</v>
      </c>
      <c r="G30" s="441" t="s">
        <v>92</v>
      </c>
      <c r="H30" s="437">
        <f t="shared" si="1"/>
        <v>45179</v>
      </c>
      <c r="I30" s="438">
        <f>H30+15</f>
        <v>45194</v>
      </c>
      <c r="J30" s="438" t="s">
        <v>54</v>
      </c>
      <c r="K30" s="439" t="s">
        <v>54</v>
      </c>
      <c r="L30" s="438" t="s">
        <v>54</v>
      </c>
      <c r="M30" s="438" t="s">
        <v>54</v>
      </c>
      <c r="N30" s="438" t="s">
        <v>54</v>
      </c>
      <c r="O30" s="438" t="s">
        <v>54</v>
      </c>
      <c r="P30" s="438" t="s">
        <v>54</v>
      </c>
      <c r="Q30" s="438" t="s">
        <v>54</v>
      </c>
      <c r="R30" s="438" t="s">
        <v>54</v>
      </c>
      <c r="S30" s="438" t="s">
        <v>54</v>
      </c>
      <c r="T30" s="438" t="s">
        <v>54</v>
      </c>
      <c r="U30" s="438" t="s">
        <v>54</v>
      </c>
      <c r="V30" s="438" t="s">
        <v>54</v>
      </c>
      <c r="W30" s="438" t="s">
        <v>54</v>
      </c>
      <c r="X30" s="438" t="s">
        <v>54</v>
      </c>
      <c r="Y30" s="186" t="s">
        <v>54</v>
      </c>
      <c r="Z30" s="131"/>
      <c r="AA30" s="131"/>
    </row>
    <row r="31" spans="1:27" s="262" customFormat="1" ht="15.75">
      <c r="A31" s="164" t="s">
        <v>27</v>
      </c>
      <c r="B31" s="165"/>
      <c r="C31" s="166" t="s">
        <v>41</v>
      </c>
      <c r="D31" s="167">
        <v>45138</v>
      </c>
      <c r="E31" s="167">
        <v>45140</v>
      </c>
      <c r="F31" s="491"/>
      <c r="G31" s="492"/>
      <c r="H31" s="400">
        <f t="shared" si="1"/>
        <v>45181</v>
      </c>
      <c r="I31" s="399" t="s">
        <v>54</v>
      </c>
      <c r="J31" s="401">
        <f>H31+16</f>
        <v>45197</v>
      </c>
      <c r="K31" s="399" t="s">
        <v>54</v>
      </c>
      <c r="L31" s="399" t="s">
        <v>54</v>
      </c>
      <c r="M31" s="399" t="s">
        <v>54</v>
      </c>
      <c r="N31" s="399" t="s">
        <v>54</v>
      </c>
      <c r="O31" s="399" t="s">
        <v>54</v>
      </c>
      <c r="P31" s="399" t="s">
        <v>54</v>
      </c>
      <c r="Q31" s="399" t="s">
        <v>54</v>
      </c>
      <c r="R31" s="399" t="s">
        <v>54</v>
      </c>
      <c r="S31" s="399" t="s">
        <v>54</v>
      </c>
      <c r="T31" s="399" t="s">
        <v>54</v>
      </c>
      <c r="U31" s="399" t="s">
        <v>54</v>
      </c>
      <c r="V31" s="401">
        <f>H31+19</f>
        <v>45200</v>
      </c>
      <c r="W31" s="401">
        <f>H31+22</f>
        <v>45203</v>
      </c>
      <c r="X31" s="401">
        <f>H31+24</f>
        <v>45205</v>
      </c>
      <c r="Y31" s="186" t="s">
        <v>54</v>
      </c>
      <c r="Z31" s="131"/>
      <c r="AA31" s="131"/>
    </row>
    <row r="32" spans="1:27" s="262" customFormat="1" ht="15.75">
      <c r="A32" s="395" t="s">
        <v>63</v>
      </c>
      <c r="B32" s="187" t="s">
        <v>426</v>
      </c>
      <c r="C32" s="396" t="s">
        <v>41</v>
      </c>
      <c r="D32" s="184">
        <v>45138</v>
      </c>
      <c r="E32" s="184">
        <v>45140</v>
      </c>
      <c r="F32" s="402"/>
      <c r="G32" s="403"/>
      <c r="H32" s="404">
        <f t="shared" si="1"/>
        <v>45180</v>
      </c>
      <c r="I32" s="405">
        <f>H32+15</f>
        <v>45195</v>
      </c>
      <c r="J32" s="405" t="s">
        <v>54</v>
      </c>
      <c r="K32" s="406">
        <f>H32+20</f>
        <v>45200</v>
      </c>
      <c r="L32" s="407">
        <f>H32+23</f>
        <v>45203</v>
      </c>
      <c r="M32" s="407">
        <f>H32+25</f>
        <v>45205</v>
      </c>
      <c r="N32" s="407">
        <f>H32+18</f>
        <v>45198</v>
      </c>
      <c r="O32" s="405" t="s">
        <v>54</v>
      </c>
      <c r="P32" s="405" t="s">
        <v>54</v>
      </c>
      <c r="Q32" s="405" t="s">
        <v>54</v>
      </c>
      <c r="R32" s="405" t="s">
        <v>54</v>
      </c>
      <c r="S32" s="405" t="s">
        <v>54</v>
      </c>
      <c r="T32" s="405" t="s">
        <v>54</v>
      </c>
      <c r="U32" s="405" t="s">
        <v>54</v>
      </c>
      <c r="V32" s="405" t="s">
        <v>54</v>
      </c>
      <c r="W32" s="405" t="s">
        <v>54</v>
      </c>
      <c r="X32" s="405" t="s">
        <v>54</v>
      </c>
      <c r="Y32" s="290" t="s">
        <v>54</v>
      </c>
      <c r="Z32" s="131"/>
      <c r="AA32" s="131"/>
    </row>
    <row r="33" spans="1:25" s="8" customFormat="1" ht="18">
      <c r="A33" s="204"/>
      <c r="B33" s="42"/>
      <c r="C33" s="213"/>
      <c r="F33" s="206"/>
      <c r="G33" s="302"/>
      <c r="H33" s="303"/>
      <c r="I33" s="303"/>
      <c r="J33" s="303"/>
      <c r="K33" s="303"/>
      <c r="O33" s="304"/>
      <c r="V33" s="305"/>
      <c r="W33" s="305"/>
      <c r="X33" s="305"/>
      <c r="Y33" s="305"/>
    </row>
    <row r="34" spans="1:25" s="8" customFormat="1" ht="17.25" customHeight="1">
      <c r="A34" s="197" t="s">
        <v>28</v>
      </c>
      <c r="B34" s="197"/>
      <c r="C34" s="198"/>
      <c r="D34" s="198"/>
      <c r="E34" s="199"/>
      <c r="F34" s="200"/>
      <c r="G34" s="201"/>
      <c r="H34" s="202"/>
    </row>
    <row r="35" spans="1:25" s="8" customFormat="1" ht="17.25" customHeight="1">
      <c r="A35" s="203" t="s">
        <v>65</v>
      </c>
      <c r="B35" s="204"/>
      <c r="C35" s="39"/>
      <c r="D35" s="39"/>
      <c r="E35" s="39"/>
      <c r="F35" s="200"/>
      <c r="G35" s="201"/>
      <c r="H35" s="202"/>
    </row>
    <row r="36" spans="1:25" s="8" customFormat="1" ht="17.25" customHeight="1">
      <c r="A36" s="205" t="s">
        <v>66</v>
      </c>
      <c r="B36" s="204"/>
      <c r="C36" s="39"/>
      <c r="D36" s="39"/>
      <c r="F36" s="206"/>
      <c r="G36" s="207"/>
      <c r="H36" s="202"/>
      <c r="I36" s="208"/>
    </row>
    <row r="37" spans="1:25" s="8" customFormat="1" ht="17.25" customHeight="1">
      <c r="A37" s="209" t="s">
        <v>67</v>
      </c>
      <c r="B37" s="204"/>
      <c r="C37" s="210"/>
      <c r="D37" s="210"/>
      <c r="F37" s="206"/>
      <c r="G37" s="207"/>
      <c r="H37" s="202"/>
      <c r="I37" s="211"/>
      <c r="J37" s="211"/>
      <c r="K37" s="212"/>
    </row>
    <row r="38" spans="1:25" s="8" customFormat="1" ht="17.25" customHeight="1">
      <c r="A38" s="204"/>
      <c r="B38" s="42"/>
      <c r="C38" s="213"/>
      <c r="D38" s="213"/>
      <c r="F38" s="214"/>
      <c r="G38" s="207"/>
      <c r="H38" s="202"/>
      <c r="I38" s="211"/>
      <c r="J38" s="211"/>
      <c r="K38" s="212"/>
    </row>
    <row r="39" spans="1:25" s="8" customFormat="1" ht="17.25" customHeight="1">
      <c r="A39" s="215" t="s">
        <v>68</v>
      </c>
      <c r="B39" s="216"/>
      <c r="C39" s="39"/>
      <c r="D39" s="39"/>
      <c r="F39" s="217"/>
      <c r="G39" s="218"/>
      <c r="H39" s="219"/>
      <c r="I39" s="211"/>
      <c r="J39" s="211"/>
      <c r="K39" s="212"/>
      <c r="P39" s="220"/>
    </row>
    <row r="40" spans="1:25" s="8" customFormat="1" ht="17.25" customHeight="1">
      <c r="A40" s="215" t="s">
        <v>69</v>
      </c>
      <c r="B40" s="35"/>
      <c r="C40" s="202"/>
      <c r="D40" s="202"/>
      <c r="E40" s="221"/>
      <c r="F40" s="222"/>
      <c r="G40" s="223"/>
      <c r="H40" s="202"/>
      <c r="I40" s="211"/>
      <c r="J40" s="211"/>
      <c r="K40" s="212"/>
    </row>
    <row r="41" spans="1:25" ht="15.75">
      <c r="A41" s="4"/>
      <c r="B41" s="4"/>
      <c r="C41" s="306"/>
      <c r="D41" s="306"/>
      <c r="E41" s="306"/>
      <c r="F41" s="307"/>
      <c r="G41" s="308"/>
      <c r="H41" s="309"/>
      <c r="I41" s="310"/>
      <c r="J41" s="311"/>
      <c r="K41" s="312"/>
    </row>
    <row r="42" spans="1:25" ht="15.75">
      <c r="A42" s="4"/>
      <c r="B42" s="4"/>
      <c r="C42" s="4"/>
      <c r="D42" s="4"/>
      <c r="E42" s="4"/>
      <c r="I42" s="310"/>
      <c r="J42" s="311"/>
      <c r="K42" s="312"/>
    </row>
    <row r="43" spans="1:25" ht="15.75">
      <c r="A43" s="4"/>
      <c r="B43" s="4"/>
      <c r="C43" s="4"/>
      <c r="D43" s="4"/>
      <c r="E43" s="4"/>
      <c r="H43" s="4"/>
      <c r="I43" s="313"/>
      <c r="J43" s="311"/>
      <c r="K43" s="312"/>
    </row>
    <row r="44" spans="1:25" ht="15.75">
      <c r="A44" s="4"/>
      <c r="B44" s="4"/>
      <c r="C44" s="4"/>
      <c r="D44" s="4"/>
      <c r="E44" s="4"/>
      <c r="H44" s="4"/>
      <c r="I44" s="313"/>
      <c r="J44" s="311"/>
      <c r="K44" s="312"/>
    </row>
    <row r="45" spans="1:25">
      <c r="A45" s="4"/>
      <c r="B45" s="4"/>
      <c r="C45" s="4"/>
      <c r="D45" s="4"/>
      <c r="E45" s="4"/>
      <c r="H45" s="4"/>
    </row>
    <row r="46" spans="1:25">
      <c r="A46" s="4"/>
      <c r="B46" s="4"/>
      <c r="C46" s="4"/>
      <c r="D46" s="4"/>
      <c r="E46" s="4"/>
      <c r="H46" s="4"/>
    </row>
    <row r="47" spans="1:25">
      <c r="A47" s="4"/>
      <c r="B47" s="4"/>
      <c r="C47" s="4"/>
      <c r="D47" s="4"/>
      <c r="E47" s="4"/>
      <c r="H47" s="4"/>
    </row>
    <row r="48" spans="1:25">
      <c r="A48" s="4"/>
      <c r="B48" s="4"/>
      <c r="C48" s="4"/>
      <c r="D48" s="4"/>
      <c r="E48" s="4"/>
    </row>
    <row r="51" spans="2:7" ht="15.75">
      <c r="B51" s="315"/>
      <c r="C51" s="4"/>
      <c r="D51" s="4"/>
    </row>
    <row r="52" spans="2:7" ht="15.75">
      <c r="B52" s="316"/>
      <c r="C52" s="4"/>
      <c r="D52" s="4"/>
      <c r="E52" s="317"/>
      <c r="F52" s="317"/>
    </row>
    <row r="53" spans="2:7" ht="15.75">
      <c r="B53" s="316"/>
      <c r="C53" s="4"/>
      <c r="D53" s="4"/>
    </row>
    <row r="54" spans="2:7" ht="15.75">
      <c r="B54" s="316"/>
      <c r="C54" s="4"/>
      <c r="D54" s="4"/>
    </row>
    <row r="55" spans="2:7" ht="15.75">
      <c r="B55" s="316"/>
      <c r="C55" s="4"/>
      <c r="D55" s="4"/>
    </row>
    <row r="56" spans="2:7" ht="15.75">
      <c r="B56" s="316"/>
    </row>
    <row r="57" spans="2:7" ht="15.75">
      <c r="B57" s="316"/>
    </row>
    <row r="58" spans="2:7" ht="15.75">
      <c r="B58" s="316"/>
    </row>
    <row r="59" spans="2:7" ht="15.75">
      <c r="B59" s="316"/>
      <c r="C59" s="318"/>
      <c r="D59" s="318"/>
      <c r="E59" s="317"/>
      <c r="F59" s="317"/>
      <c r="G59" s="319"/>
    </row>
    <row r="60" spans="2:7" ht="15.75">
      <c r="B60" s="316"/>
    </row>
    <row r="61" spans="2:7" ht="15.75">
      <c r="B61" s="316"/>
    </row>
    <row r="62" spans="2:7" ht="15.75">
      <c r="B62" s="316"/>
    </row>
    <row r="63" spans="2:7" ht="15.75">
      <c r="B63" s="316"/>
    </row>
    <row r="64" spans="2:7" ht="15.75">
      <c r="B64" s="316"/>
    </row>
    <row r="65" spans="2:5" ht="15.75">
      <c r="B65" s="316"/>
    </row>
    <row r="66" spans="2:5" ht="15.75">
      <c r="B66" s="316"/>
      <c r="C66" s="317"/>
      <c r="D66" s="317"/>
      <c r="E66" s="317"/>
    </row>
    <row r="67" spans="2:5" ht="15.75">
      <c r="B67" s="316"/>
    </row>
    <row r="68" spans="2:5" ht="15.75">
      <c r="B68" s="316"/>
    </row>
    <row r="69" spans="2:5" ht="15.75">
      <c r="B69" s="316"/>
    </row>
    <row r="70" spans="2:5" ht="15.75">
      <c r="B70" s="316"/>
    </row>
  </sheetData>
  <mergeCells count="7">
    <mergeCell ref="B1:Y1"/>
    <mergeCell ref="B2:Y2"/>
    <mergeCell ref="A6:B7"/>
    <mergeCell ref="C6:D6"/>
    <mergeCell ref="F6:G7"/>
    <mergeCell ref="H6:H7"/>
    <mergeCell ref="I6:Y6"/>
  </mergeCells>
  <conditionalFormatting sqref="T34:T40">
    <cfRule type="duplicateValues" dxfId="7" priority="3"/>
  </conditionalFormatting>
  <conditionalFormatting sqref="Z21">
    <cfRule type="duplicateValues" dxfId="6" priority="9"/>
  </conditionalFormatting>
  <conditionalFormatting sqref="Z22">
    <cfRule type="duplicateValues" dxfId="5" priority="11"/>
  </conditionalFormatting>
  <conditionalFormatting sqref="Z26">
    <cfRule type="duplicateValues" dxfId="4" priority="4"/>
  </conditionalFormatting>
  <conditionalFormatting sqref="Z27 Z32">
    <cfRule type="duplicateValues" dxfId="3" priority="5"/>
  </conditionalFormatting>
  <conditionalFormatting sqref="Z28:Z30">
    <cfRule type="duplicateValues" dxfId="2" priority="2"/>
  </conditionalFormatting>
  <conditionalFormatting sqref="Z31">
    <cfRule type="duplicateValues" dxfId="1" priority="1"/>
  </conditionalFormatting>
  <conditionalFormatting sqref="Z33 Z13:Z20 Z23:Z25 Z41:Z1048576 Z1:Z9 Z11">
    <cfRule type="duplicateValues" dxfId="0" priority="12"/>
  </conditionalFormatting>
  <hyperlinks>
    <hyperlink ref="A4" location="MENU!A1" display="BACK TO MENU" xr:uid="{8F30BF40-8BDF-4402-A7B0-53184257FEAC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BB475-03BE-4C85-B8D3-ABA4B478B58A}">
  <dimension ref="A1:L102"/>
  <sheetViews>
    <sheetView zoomScale="80" zoomScaleNormal="80" workbookViewId="0"/>
  </sheetViews>
  <sheetFormatPr defaultColWidth="10.28515625" defaultRowHeight="13.5"/>
  <cols>
    <col min="1" max="1" width="15.7109375" style="367" customWidth="1"/>
    <col min="2" max="2" width="21.7109375" style="367" bestFit="1" customWidth="1"/>
    <col min="3" max="3" width="15.7109375" style="367" customWidth="1"/>
    <col min="4" max="4" width="14.85546875" style="367" bestFit="1" customWidth="1"/>
    <col min="5" max="5" width="16.42578125" style="368" customWidth="1"/>
    <col min="6" max="6" width="16.85546875" style="367" customWidth="1"/>
    <col min="7" max="7" width="14.5703125" style="367" customWidth="1"/>
    <col min="8" max="8" width="16.42578125" style="367" customWidth="1"/>
    <col min="9" max="9" width="14.140625" style="367" bestFit="1" customWidth="1"/>
    <col min="10" max="10" width="14.85546875" style="341" bestFit="1" customWidth="1"/>
    <col min="11" max="11" width="75.140625" style="325" bestFit="1" customWidth="1"/>
    <col min="12" max="12" width="8.85546875" style="325" customWidth="1"/>
    <col min="13" max="16384" width="10.28515625" style="325"/>
  </cols>
  <sheetData>
    <row r="1" spans="1:12" ht="15">
      <c r="A1" s="320" t="s">
        <v>93</v>
      </c>
      <c r="B1" s="321"/>
      <c r="C1" s="321"/>
      <c r="D1" s="321"/>
      <c r="E1" s="322"/>
      <c r="F1" s="321"/>
      <c r="G1" s="321"/>
      <c r="H1" s="321"/>
      <c r="I1" s="321"/>
      <c r="J1" s="323"/>
      <c r="K1" s="324" t="s">
        <v>94</v>
      </c>
    </row>
    <row r="2" spans="1:12" ht="15.75" customHeight="1" thickBot="1">
      <c r="A2" s="326" t="s">
        <v>95</v>
      </c>
      <c r="B2" s="327"/>
      <c r="C2" s="327"/>
      <c r="D2" s="327"/>
      <c r="E2" s="328"/>
      <c r="F2" s="327"/>
      <c r="G2" s="327"/>
      <c r="H2" s="327"/>
      <c r="I2" s="327"/>
      <c r="J2" s="242"/>
      <c r="K2" s="329"/>
      <c r="L2" s="329"/>
    </row>
    <row r="3" spans="1:12" ht="14.25">
      <c r="A3" s="330" t="s">
        <v>96</v>
      </c>
      <c r="B3" s="331"/>
      <c r="C3" s="331"/>
      <c r="D3" s="331"/>
      <c r="E3" s="332"/>
      <c r="F3" s="331"/>
      <c r="G3" s="331"/>
      <c r="H3" s="331"/>
      <c r="I3" s="331"/>
      <c r="J3" s="333"/>
      <c r="K3" s="334" t="s">
        <v>97</v>
      </c>
    </row>
    <row r="4" spans="1:12" ht="14.25">
      <c r="A4" s="335" t="s">
        <v>98</v>
      </c>
      <c r="B4" s="336" t="s">
        <v>99</v>
      </c>
      <c r="C4" s="337" t="s">
        <v>100</v>
      </c>
      <c r="D4" s="338" t="s">
        <v>101</v>
      </c>
      <c r="E4" s="336" t="s">
        <v>102</v>
      </c>
      <c r="F4" s="337" t="s">
        <v>103</v>
      </c>
      <c r="G4" s="337" t="s">
        <v>104</v>
      </c>
      <c r="H4" s="336" t="s">
        <v>105</v>
      </c>
      <c r="I4" s="338" t="s">
        <v>106</v>
      </c>
      <c r="J4" s="338" t="s">
        <v>107</v>
      </c>
      <c r="K4" s="339" t="s">
        <v>108</v>
      </c>
    </row>
    <row r="5" spans="1:12" s="341" customFormat="1" ht="15">
      <c r="A5" s="335"/>
      <c r="B5" s="338"/>
      <c r="C5" s="338"/>
      <c r="D5" s="338"/>
      <c r="E5" s="336"/>
      <c r="F5" s="338"/>
      <c r="G5" s="338"/>
      <c r="H5" s="338"/>
      <c r="I5" s="338"/>
      <c r="J5" s="338"/>
      <c r="K5" s="340" t="s">
        <v>109</v>
      </c>
    </row>
    <row r="6" spans="1:12" s="344" customFormat="1" ht="14.25">
      <c r="A6" s="342"/>
      <c r="B6" s="336"/>
      <c r="C6" s="342" t="s">
        <v>110</v>
      </c>
      <c r="D6" s="336"/>
      <c r="E6" s="342"/>
      <c r="F6" s="342" t="s">
        <v>110</v>
      </c>
      <c r="G6" s="342" t="s">
        <v>110</v>
      </c>
      <c r="H6" s="343"/>
      <c r="I6" s="336"/>
      <c r="J6" s="336" t="s">
        <v>111</v>
      </c>
      <c r="K6" s="336" t="s">
        <v>112</v>
      </c>
    </row>
    <row r="7" spans="1:12" s="344" customFormat="1" ht="14.25">
      <c r="A7" s="342" t="s">
        <v>113</v>
      </c>
      <c r="B7" s="336" t="s">
        <v>111</v>
      </c>
      <c r="C7" s="336" t="s">
        <v>111</v>
      </c>
      <c r="D7" s="336" t="s">
        <v>111</v>
      </c>
      <c r="E7" s="336"/>
      <c r="F7" s="336" t="s">
        <v>111</v>
      </c>
      <c r="G7" s="336" t="s">
        <v>111</v>
      </c>
      <c r="H7" s="343"/>
      <c r="I7" s="336" t="s">
        <v>111</v>
      </c>
      <c r="J7" s="336" t="s">
        <v>111</v>
      </c>
      <c r="K7" s="336" t="s">
        <v>114</v>
      </c>
      <c r="L7" s="345"/>
    </row>
    <row r="8" spans="1:12" s="344" customFormat="1" ht="14.25">
      <c r="A8" s="346"/>
      <c r="B8" s="336" t="s">
        <v>115</v>
      </c>
      <c r="C8" s="336" t="s">
        <v>115</v>
      </c>
      <c r="D8" s="336" t="s">
        <v>115</v>
      </c>
      <c r="E8" s="336" t="s">
        <v>115</v>
      </c>
      <c r="F8" s="336" t="s">
        <v>115</v>
      </c>
      <c r="G8" s="336" t="s">
        <v>115</v>
      </c>
      <c r="H8" s="336" t="s">
        <v>115</v>
      </c>
      <c r="I8" s="336" t="s">
        <v>115</v>
      </c>
      <c r="J8" s="336" t="s">
        <v>115</v>
      </c>
      <c r="K8" s="336" t="s">
        <v>116</v>
      </c>
    </row>
    <row r="9" spans="1:12" s="344" customFormat="1" ht="14.25">
      <c r="A9" s="346" t="s">
        <v>117</v>
      </c>
      <c r="B9" s="336"/>
      <c r="C9" s="336"/>
      <c r="D9" s="336"/>
      <c r="E9" s="336"/>
      <c r="F9" s="346" t="s">
        <v>117</v>
      </c>
      <c r="G9" s="336"/>
      <c r="H9" s="336"/>
      <c r="I9" s="336"/>
      <c r="J9" s="336"/>
      <c r="K9" s="336" t="s">
        <v>116</v>
      </c>
    </row>
    <row r="10" spans="1:12" s="344" customFormat="1" ht="14.25">
      <c r="A10" s="347"/>
      <c r="B10" s="336" t="s">
        <v>115</v>
      </c>
      <c r="C10" s="336" t="s">
        <v>115</v>
      </c>
      <c r="D10" s="336" t="s">
        <v>115</v>
      </c>
      <c r="E10" s="336" t="s">
        <v>115</v>
      </c>
      <c r="F10" s="336" t="s">
        <v>115</v>
      </c>
      <c r="G10" s="336" t="s">
        <v>115</v>
      </c>
      <c r="H10" s="336" t="s">
        <v>115</v>
      </c>
      <c r="I10" s="336" t="s">
        <v>115</v>
      </c>
      <c r="J10" s="336" t="s">
        <v>115</v>
      </c>
      <c r="K10" s="336" t="s">
        <v>118</v>
      </c>
    </row>
    <row r="11" spans="1:12" s="344" customFormat="1" ht="14.25">
      <c r="A11" s="347"/>
      <c r="B11" s="336" t="s">
        <v>115</v>
      </c>
      <c r="C11" s="336" t="s">
        <v>115</v>
      </c>
      <c r="D11" s="336" t="s">
        <v>115</v>
      </c>
      <c r="E11" s="336" t="s">
        <v>115</v>
      </c>
      <c r="F11" s="336" t="s">
        <v>115</v>
      </c>
      <c r="G11" s="336" t="s">
        <v>115</v>
      </c>
      <c r="H11" s="336" t="s">
        <v>115</v>
      </c>
      <c r="I11" s="336" t="s">
        <v>115</v>
      </c>
      <c r="J11" s="336" t="s">
        <v>115</v>
      </c>
      <c r="K11" s="336" t="s">
        <v>119</v>
      </c>
    </row>
    <row r="12" spans="1:12" s="344" customFormat="1" ht="15">
      <c r="A12" s="347"/>
      <c r="B12" s="336"/>
      <c r="C12" s="336"/>
      <c r="D12" s="336"/>
      <c r="E12" s="336"/>
      <c r="F12" s="336"/>
      <c r="G12" s="336"/>
      <c r="H12" s="336"/>
      <c r="I12" s="336"/>
      <c r="J12" s="336"/>
      <c r="K12" s="348" t="s">
        <v>120</v>
      </c>
    </row>
    <row r="13" spans="1:12" s="344" customFormat="1" ht="14.25">
      <c r="A13" s="347"/>
      <c r="B13" s="336" t="s">
        <v>115</v>
      </c>
      <c r="C13" s="336" t="s">
        <v>115</v>
      </c>
      <c r="D13" s="336" t="s">
        <v>115</v>
      </c>
      <c r="E13" s="336" t="s">
        <v>115</v>
      </c>
      <c r="F13" s="336" t="s">
        <v>115</v>
      </c>
      <c r="G13" s="336" t="s">
        <v>115</v>
      </c>
      <c r="H13" s="336" t="s">
        <v>115</v>
      </c>
      <c r="I13" s="336" t="s">
        <v>115</v>
      </c>
      <c r="J13" s="336" t="s">
        <v>115</v>
      </c>
      <c r="K13" s="336" t="s">
        <v>121</v>
      </c>
    </row>
    <row r="14" spans="1:12" s="344" customFormat="1" ht="14.25">
      <c r="A14" s="347"/>
      <c r="B14" s="336" t="s">
        <v>115</v>
      </c>
      <c r="C14" s="336" t="s">
        <v>115</v>
      </c>
      <c r="D14" s="336" t="s">
        <v>115</v>
      </c>
      <c r="E14" s="336" t="s">
        <v>115</v>
      </c>
      <c r="F14" s="336" t="s">
        <v>115</v>
      </c>
      <c r="G14" s="336" t="s">
        <v>115</v>
      </c>
      <c r="H14" s="336" t="s">
        <v>115</v>
      </c>
      <c r="I14" s="336" t="s">
        <v>115</v>
      </c>
      <c r="J14" s="336" t="s">
        <v>115</v>
      </c>
      <c r="K14" s="336" t="s">
        <v>122</v>
      </c>
    </row>
    <row r="15" spans="1:12" s="344" customFormat="1" ht="14.25">
      <c r="A15" s="347"/>
      <c r="B15" s="336" t="s">
        <v>115</v>
      </c>
      <c r="C15" s="336" t="s">
        <v>115</v>
      </c>
      <c r="D15" s="336" t="s">
        <v>115</v>
      </c>
      <c r="E15" s="336" t="s">
        <v>115</v>
      </c>
      <c r="F15" s="336" t="s">
        <v>115</v>
      </c>
      <c r="G15" s="336" t="s">
        <v>115</v>
      </c>
      <c r="H15" s="336" t="s">
        <v>115</v>
      </c>
      <c r="I15" s="336" t="s">
        <v>115</v>
      </c>
      <c r="J15" s="336" t="s">
        <v>115</v>
      </c>
      <c r="K15" s="336" t="s">
        <v>123</v>
      </c>
    </row>
    <row r="16" spans="1:12" s="344" customFormat="1" ht="15">
      <c r="A16" s="347"/>
      <c r="B16" s="336"/>
      <c r="C16" s="336"/>
      <c r="D16" s="336"/>
      <c r="E16" s="336"/>
      <c r="F16" s="336"/>
      <c r="G16" s="336"/>
      <c r="H16" s="336"/>
      <c r="I16" s="336"/>
      <c r="J16" s="336"/>
      <c r="K16" s="348" t="s">
        <v>124</v>
      </c>
    </row>
    <row r="17" spans="1:12" s="344" customFormat="1" ht="14.25">
      <c r="A17" s="342"/>
      <c r="B17" s="336" t="s">
        <v>125</v>
      </c>
      <c r="C17" s="336" t="s">
        <v>126</v>
      </c>
      <c r="D17" s="336" t="s">
        <v>126</v>
      </c>
      <c r="E17" s="336"/>
      <c r="F17" s="336" t="s">
        <v>126</v>
      </c>
      <c r="G17" s="336" t="s">
        <v>126</v>
      </c>
      <c r="H17" s="336" t="s">
        <v>127</v>
      </c>
      <c r="I17" s="336" t="s">
        <v>128</v>
      </c>
      <c r="J17" s="336" t="s">
        <v>128</v>
      </c>
      <c r="K17" s="336" t="s">
        <v>129</v>
      </c>
    </row>
    <row r="18" spans="1:12" s="344" customFormat="1" ht="14.25">
      <c r="A18" s="347"/>
      <c r="B18" s="336" t="s">
        <v>125</v>
      </c>
      <c r="C18" s="336" t="s">
        <v>126</v>
      </c>
      <c r="D18" s="336" t="s">
        <v>126</v>
      </c>
      <c r="E18" s="336"/>
      <c r="F18" s="336" t="s">
        <v>126</v>
      </c>
      <c r="G18" s="336" t="s">
        <v>126</v>
      </c>
      <c r="H18" s="336" t="s">
        <v>127</v>
      </c>
      <c r="I18" s="336" t="s">
        <v>111</v>
      </c>
      <c r="J18" s="336" t="s">
        <v>128</v>
      </c>
      <c r="K18" s="336" t="s">
        <v>130</v>
      </c>
    </row>
    <row r="19" spans="1:12" s="344" customFormat="1" ht="14.25">
      <c r="A19" s="342"/>
      <c r="B19" s="336" t="s">
        <v>111</v>
      </c>
      <c r="C19" s="336" t="s">
        <v>125</v>
      </c>
      <c r="D19" s="336" t="s">
        <v>111</v>
      </c>
      <c r="E19" s="336"/>
      <c r="F19" s="336" t="s">
        <v>125</v>
      </c>
      <c r="G19" s="336" t="s">
        <v>126</v>
      </c>
      <c r="H19" s="336" t="s">
        <v>127</v>
      </c>
      <c r="I19" s="336" t="s">
        <v>111</v>
      </c>
      <c r="J19" s="336" t="s">
        <v>128</v>
      </c>
      <c r="K19" s="336" t="s">
        <v>131</v>
      </c>
    </row>
    <row r="20" spans="1:12" s="344" customFormat="1" ht="14.25">
      <c r="A20" s="342"/>
      <c r="B20" s="336" t="s">
        <v>111</v>
      </c>
      <c r="C20" s="336" t="s">
        <v>111</v>
      </c>
      <c r="D20" s="336" t="s">
        <v>111</v>
      </c>
      <c r="E20" s="336"/>
      <c r="F20" s="336" t="s">
        <v>111</v>
      </c>
      <c r="G20" s="336" t="s">
        <v>126</v>
      </c>
      <c r="H20" s="336" t="s">
        <v>127</v>
      </c>
      <c r="I20" s="336" t="s">
        <v>128</v>
      </c>
      <c r="J20" s="336" t="s">
        <v>128</v>
      </c>
      <c r="K20" s="336" t="s">
        <v>132</v>
      </c>
    </row>
    <row r="21" spans="1:12" s="344" customFormat="1" ht="15">
      <c r="A21" s="342"/>
      <c r="B21" s="336"/>
      <c r="C21" s="336"/>
      <c r="D21" s="336"/>
      <c r="E21" s="336"/>
      <c r="F21" s="336"/>
      <c r="G21" s="336"/>
      <c r="H21" s="336"/>
      <c r="I21" s="336"/>
      <c r="J21" s="336"/>
      <c r="K21" s="348"/>
    </row>
    <row r="22" spans="1:12" s="344" customFormat="1" ht="14.25">
      <c r="A22" s="342"/>
      <c r="B22" s="336" t="s">
        <v>125</v>
      </c>
      <c r="C22" s="336" t="s">
        <v>126</v>
      </c>
      <c r="D22" s="336" t="s">
        <v>126</v>
      </c>
      <c r="E22" s="336"/>
      <c r="F22" s="336" t="s">
        <v>126</v>
      </c>
      <c r="G22" s="336" t="s">
        <v>126</v>
      </c>
      <c r="H22" s="336" t="s">
        <v>127</v>
      </c>
      <c r="I22" s="336" t="s">
        <v>128</v>
      </c>
      <c r="J22" s="336" t="s">
        <v>128</v>
      </c>
      <c r="K22" s="336" t="s">
        <v>133</v>
      </c>
    </row>
    <row r="23" spans="1:12" s="344" customFormat="1" ht="14.25">
      <c r="A23" s="347"/>
      <c r="B23" s="336" t="s">
        <v>125</v>
      </c>
      <c r="C23" s="336" t="s">
        <v>126</v>
      </c>
      <c r="D23" s="336" t="s">
        <v>126</v>
      </c>
      <c r="E23" s="336"/>
      <c r="F23" s="336" t="s">
        <v>126</v>
      </c>
      <c r="G23" s="336" t="s">
        <v>126</v>
      </c>
      <c r="H23" s="336" t="s">
        <v>127</v>
      </c>
      <c r="I23" s="336" t="s">
        <v>111</v>
      </c>
      <c r="J23" s="336" t="s">
        <v>128</v>
      </c>
      <c r="K23" s="336" t="s">
        <v>134</v>
      </c>
    </row>
    <row r="24" spans="1:12" s="344" customFormat="1" ht="14.25">
      <c r="A24" s="342"/>
      <c r="B24" s="336" t="s">
        <v>111</v>
      </c>
      <c r="C24" s="336" t="s">
        <v>125</v>
      </c>
      <c r="D24" s="336" t="s">
        <v>111</v>
      </c>
      <c r="E24" s="336"/>
      <c r="F24" s="336" t="s">
        <v>125</v>
      </c>
      <c r="G24" s="336" t="s">
        <v>126</v>
      </c>
      <c r="H24" s="336" t="s">
        <v>127</v>
      </c>
      <c r="I24" s="336" t="s">
        <v>111</v>
      </c>
      <c r="J24" s="336" t="s">
        <v>128</v>
      </c>
      <c r="K24" s="336" t="s">
        <v>135</v>
      </c>
    </row>
    <row r="25" spans="1:12" s="344" customFormat="1" ht="14.25">
      <c r="A25" s="342"/>
      <c r="B25" s="336" t="s">
        <v>111</v>
      </c>
      <c r="C25" s="336" t="s">
        <v>111</v>
      </c>
      <c r="D25" s="336" t="s">
        <v>111</v>
      </c>
      <c r="E25" s="336"/>
      <c r="F25" s="336" t="s">
        <v>111</v>
      </c>
      <c r="G25" s="336" t="s">
        <v>126</v>
      </c>
      <c r="H25" s="336" t="s">
        <v>127</v>
      </c>
      <c r="I25" s="336" t="s">
        <v>128</v>
      </c>
      <c r="J25" s="336" t="s">
        <v>128</v>
      </c>
      <c r="K25" s="336" t="s">
        <v>136</v>
      </c>
    </row>
    <row r="26" spans="1:12" s="344" customFormat="1" ht="14.25">
      <c r="A26" s="342"/>
      <c r="B26" s="336"/>
      <c r="C26" s="336"/>
      <c r="D26" s="336"/>
      <c r="E26" s="336"/>
      <c r="F26" s="336"/>
      <c r="G26" s="336"/>
      <c r="H26" s="336"/>
      <c r="I26" s="336"/>
      <c r="J26" s="336"/>
      <c r="K26" s="336"/>
    </row>
    <row r="27" spans="1:12" s="344" customFormat="1" ht="15">
      <c r="A27" s="347"/>
      <c r="B27" s="336"/>
      <c r="C27" s="336"/>
      <c r="D27" s="336"/>
      <c r="E27" s="336"/>
      <c r="F27" s="336"/>
      <c r="G27" s="336"/>
      <c r="H27" s="336"/>
      <c r="I27" s="336"/>
      <c r="J27" s="336"/>
      <c r="K27" s="348" t="s">
        <v>137</v>
      </c>
    </row>
    <row r="28" spans="1:12" s="344" customFormat="1" ht="14.25">
      <c r="A28" s="342"/>
      <c r="B28" s="336" t="s">
        <v>111</v>
      </c>
      <c r="C28" s="336" t="s">
        <v>125</v>
      </c>
      <c r="D28" s="336" t="s">
        <v>111</v>
      </c>
      <c r="E28" s="336"/>
      <c r="F28" s="336" t="s">
        <v>125</v>
      </c>
      <c r="G28" s="336" t="s">
        <v>125</v>
      </c>
      <c r="H28" s="336"/>
      <c r="I28" s="336" t="s">
        <v>111</v>
      </c>
      <c r="J28" s="336" t="s">
        <v>111</v>
      </c>
      <c r="K28" s="336" t="s">
        <v>138</v>
      </c>
    </row>
    <row r="29" spans="1:12" s="344" customFormat="1" ht="14.25">
      <c r="A29" s="342"/>
      <c r="B29" s="336" t="s">
        <v>111</v>
      </c>
      <c r="C29" s="336" t="s">
        <v>125</v>
      </c>
      <c r="D29" s="336" t="s">
        <v>111</v>
      </c>
      <c r="E29" s="336"/>
      <c r="F29" s="336" t="s">
        <v>125</v>
      </c>
      <c r="G29" s="336" t="s">
        <v>125</v>
      </c>
      <c r="H29" s="336"/>
      <c r="I29" s="336" t="s">
        <v>111</v>
      </c>
      <c r="J29" s="336" t="s">
        <v>111</v>
      </c>
      <c r="K29" s="336" t="s">
        <v>139</v>
      </c>
    </row>
    <row r="30" spans="1:12" s="344" customFormat="1" ht="14.25">
      <c r="A30" s="342"/>
      <c r="B30" s="336" t="s">
        <v>111</v>
      </c>
      <c r="C30" s="336" t="s">
        <v>125</v>
      </c>
      <c r="D30" s="336" t="s">
        <v>111</v>
      </c>
      <c r="E30" s="336"/>
      <c r="F30" s="336" t="s">
        <v>125</v>
      </c>
      <c r="G30" s="336" t="s">
        <v>125</v>
      </c>
      <c r="H30" s="336"/>
      <c r="I30" s="336" t="s">
        <v>111</v>
      </c>
      <c r="J30" s="336" t="s">
        <v>111</v>
      </c>
      <c r="K30" s="336" t="s">
        <v>140</v>
      </c>
    </row>
    <row r="31" spans="1:12" s="344" customFormat="1" ht="14.25">
      <c r="A31" s="349"/>
      <c r="B31" s="350" t="s">
        <v>111</v>
      </c>
      <c r="C31" s="350" t="s">
        <v>125</v>
      </c>
      <c r="D31" s="350" t="s">
        <v>111</v>
      </c>
      <c r="E31" s="350"/>
      <c r="F31" s="350" t="s">
        <v>125</v>
      </c>
      <c r="G31" s="350" t="s">
        <v>125</v>
      </c>
      <c r="H31" s="350"/>
      <c r="I31" s="350" t="s">
        <v>111</v>
      </c>
      <c r="J31" s="350" t="s">
        <v>111</v>
      </c>
      <c r="K31" s="350" t="s">
        <v>141</v>
      </c>
    </row>
    <row r="32" spans="1:12" s="351" customFormat="1" ht="14.25">
      <c r="A32" s="343"/>
      <c r="B32" s="336" t="s">
        <v>128</v>
      </c>
      <c r="C32" s="336" t="s">
        <v>142</v>
      </c>
      <c r="D32" s="336" t="s">
        <v>111</v>
      </c>
      <c r="E32" s="336"/>
      <c r="F32" s="336" t="s">
        <v>125</v>
      </c>
      <c r="G32" s="336" t="s">
        <v>125</v>
      </c>
      <c r="H32" s="336"/>
      <c r="I32" s="336" t="s">
        <v>111</v>
      </c>
      <c r="J32" s="336" t="s">
        <v>111</v>
      </c>
      <c r="K32" s="336" t="s">
        <v>143</v>
      </c>
      <c r="L32" s="344"/>
    </row>
    <row r="33" spans="1:11" s="344" customFormat="1" ht="15">
      <c r="A33" s="352"/>
      <c r="B33" s="353"/>
      <c r="C33" s="353"/>
      <c r="D33" s="353"/>
      <c r="E33" s="353"/>
      <c r="F33" s="353"/>
      <c r="G33" s="353"/>
      <c r="H33" s="353"/>
      <c r="I33" s="353"/>
      <c r="J33" s="353"/>
      <c r="K33" s="354" t="s">
        <v>144</v>
      </c>
    </row>
    <row r="34" spans="1:11" s="344" customFormat="1" ht="14.25">
      <c r="A34" s="347"/>
      <c r="B34" s="336" t="s">
        <v>127</v>
      </c>
      <c r="C34" s="336" t="s">
        <v>115</v>
      </c>
      <c r="D34" s="336" t="s">
        <v>115</v>
      </c>
      <c r="E34" s="336" t="s">
        <v>127</v>
      </c>
      <c r="F34" s="336" t="s">
        <v>115</v>
      </c>
      <c r="G34" s="336" t="s">
        <v>115</v>
      </c>
      <c r="H34" s="336" t="s">
        <v>127</v>
      </c>
      <c r="I34" s="336" t="s">
        <v>115</v>
      </c>
      <c r="J34" s="336" t="s">
        <v>115</v>
      </c>
      <c r="K34" s="336" t="s">
        <v>145</v>
      </c>
    </row>
    <row r="35" spans="1:11" s="344" customFormat="1" ht="14.25">
      <c r="A35" s="347"/>
      <c r="B35" s="336" t="s">
        <v>111</v>
      </c>
      <c r="C35" s="336" t="s">
        <v>115</v>
      </c>
      <c r="D35" s="336" t="s">
        <v>115</v>
      </c>
      <c r="E35" s="336" t="s">
        <v>127</v>
      </c>
      <c r="F35" s="336" t="s">
        <v>146</v>
      </c>
      <c r="G35" s="336" t="s">
        <v>115</v>
      </c>
      <c r="H35" s="336" t="s">
        <v>127</v>
      </c>
      <c r="I35" s="336" t="s">
        <v>146</v>
      </c>
      <c r="J35" s="336" t="s">
        <v>111</v>
      </c>
      <c r="K35" s="336" t="s">
        <v>147</v>
      </c>
    </row>
    <row r="36" spans="1:11" s="344" customFormat="1" ht="14.25">
      <c r="A36" s="347"/>
      <c r="B36" s="336" t="s">
        <v>111</v>
      </c>
      <c r="C36" s="336" t="s">
        <v>115</v>
      </c>
      <c r="D36" s="336" t="s">
        <v>115</v>
      </c>
      <c r="E36" s="336" t="s">
        <v>127</v>
      </c>
      <c r="F36" s="336" t="s">
        <v>115</v>
      </c>
      <c r="G36" s="336" t="s">
        <v>115</v>
      </c>
      <c r="H36" s="336" t="s">
        <v>127</v>
      </c>
      <c r="I36" s="336" t="s">
        <v>146</v>
      </c>
      <c r="J36" s="336" t="s">
        <v>111</v>
      </c>
      <c r="K36" s="336" t="s">
        <v>148</v>
      </c>
    </row>
    <row r="37" spans="1:11" s="344" customFormat="1" ht="14.25">
      <c r="A37" s="347"/>
      <c r="B37" s="336" t="s">
        <v>111</v>
      </c>
      <c r="C37" s="336" t="s">
        <v>115</v>
      </c>
      <c r="D37" s="336" t="s">
        <v>115</v>
      </c>
      <c r="E37" s="336" t="s">
        <v>127</v>
      </c>
      <c r="F37" s="336" t="s">
        <v>115</v>
      </c>
      <c r="G37" s="336" t="s">
        <v>115</v>
      </c>
      <c r="H37" s="336" t="s">
        <v>127</v>
      </c>
      <c r="I37" s="336" t="s">
        <v>146</v>
      </c>
      <c r="J37" s="336" t="s">
        <v>111</v>
      </c>
      <c r="K37" s="336" t="s">
        <v>149</v>
      </c>
    </row>
    <row r="38" spans="1:11" s="344" customFormat="1" ht="14.25">
      <c r="A38" s="347"/>
      <c r="B38" s="336" t="s">
        <v>115</v>
      </c>
      <c r="C38" s="336" t="s">
        <v>115</v>
      </c>
      <c r="D38" s="336" t="s">
        <v>115</v>
      </c>
      <c r="E38" s="336" t="s">
        <v>127</v>
      </c>
      <c r="F38" s="336" t="s">
        <v>115</v>
      </c>
      <c r="G38" s="336" t="s">
        <v>115</v>
      </c>
      <c r="H38" s="336" t="s">
        <v>115</v>
      </c>
      <c r="I38" s="336" t="s">
        <v>115</v>
      </c>
      <c r="J38" s="336" t="s">
        <v>115</v>
      </c>
      <c r="K38" s="336" t="s">
        <v>150</v>
      </c>
    </row>
    <row r="39" spans="1:11" s="344" customFormat="1" ht="14.25">
      <c r="A39" s="347"/>
      <c r="B39" s="336" t="s">
        <v>111</v>
      </c>
      <c r="C39" s="336" t="s">
        <v>115</v>
      </c>
      <c r="D39" s="336" t="s">
        <v>115</v>
      </c>
      <c r="E39" s="336" t="s">
        <v>127</v>
      </c>
      <c r="F39" s="336" t="s">
        <v>115</v>
      </c>
      <c r="G39" s="336" t="s">
        <v>115</v>
      </c>
      <c r="H39" s="336" t="s">
        <v>127</v>
      </c>
      <c r="I39" s="336" t="s">
        <v>146</v>
      </c>
      <c r="J39" s="336" t="s">
        <v>111</v>
      </c>
      <c r="K39" s="336" t="s">
        <v>151</v>
      </c>
    </row>
    <row r="40" spans="1:11" s="344" customFormat="1" ht="14.25">
      <c r="A40" s="347"/>
      <c r="B40" s="336" t="s">
        <v>111</v>
      </c>
      <c r="C40" s="336" t="s">
        <v>115</v>
      </c>
      <c r="D40" s="336" t="s">
        <v>115</v>
      </c>
      <c r="E40" s="336"/>
      <c r="F40" s="336" t="s">
        <v>115</v>
      </c>
      <c r="G40" s="336" t="s">
        <v>115</v>
      </c>
      <c r="H40" s="336" t="s">
        <v>115</v>
      </c>
      <c r="I40" s="336" t="s">
        <v>146</v>
      </c>
      <c r="J40" s="336" t="s">
        <v>111</v>
      </c>
      <c r="K40" s="336" t="s">
        <v>152</v>
      </c>
    </row>
    <row r="41" spans="1:11" s="344" customFormat="1" ht="14.25">
      <c r="A41" s="347"/>
      <c r="B41" s="336" t="s">
        <v>111</v>
      </c>
      <c r="C41" s="336" t="s">
        <v>115</v>
      </c>
      <c r="D41" s="336" t="s">
        <v>115</v>
      </c>
      <c r="E41" s="336" t="s">
        <v>115</v>
      </c>
      <c r="F41" s="336" t="s">
        <v>115</v>
      </c>
      <c r="G41" s="336" t="s">
        <v>115</v>
      </c>
      <c r="H41" s="336" t="s">
        <v>115</v>
      </c>
      <c r="I41" s="336" t="s">
        <v>146</v>
      </c>
      <c r="J41" s="336" t="s">
        <v>111</v>
      </c>
      <c r="K41" s="336" t="s">
        <v>153</v>
      </c>
    </row>
    <row r="42" spans="1:11" s="344" customFormat="1" ht="14.25">
      <c r="A42" s="347"/>
      <c r="B42" s="336" t="s">
        <v>115</v>
      </c>
      <c r="C42" s="336" t="s">
        <v>115</v>
      </c>
      <c r="D42" s="336" t="s">
        <v>115</v>
      </c>
      <c r="E42" s="336" t="s">
        <v>127</v>
      </c>
      <c r="F42" s="336" t="s">
        <v>115</v>
      </c>
      <c r="G42" s="336" t="s">
        <v>115</v>
      </c>
      <c r="H42" s="336" t="s">
        <v>115</v>
      </c>
      <c r="I42" s="336" t="s">
        <v>115</v>
      </c>
      <c r="J42" s="336" t="s">
        <v>115</v>
      </c>
      <c r="K42" s="336" t="s">
        <v>154</v>
      </c>
    </row>
    <row r="43" spans="1:11" s="344" customFormat="1" ht="14.25">
      <c r="A43" s="347"/>
      <c r="B43" s="336" t="s">
        <v>111</v>
      </c>
      <c r="C43" s="336" t="s">
        <v>115</v>
      </c>
      <c r="D43" s="336" t="s">
        <v>115</v>
      </c>
      <c r="E43" s="336" t="s">
        <v>146</v>
      </c>
      <c r="F43" s="336" t="s">
        <v>115</v>
      </c>
      <c r="G43" s="336" t="s">
        <v>115</v>
      </c>
      <c r="H43" s="336" t="s">
        <v>146</v>
      </c>
      <c r="I43" s="336" t="s">
        <v>146</v>
      </c>
      <c r="J43" s="336" t="s">
        <v>111</v>
      </c>
      <c r="K43" s="336" t="s">
        <v>155</v>
      </c>
    </row>
    <row r="44" spans="1:11" s="344" customFormat="1" ht="14.25">
      <c r="A44" s="347"/>
      <c r="B44" s="336" t="s">
        <v>115</v>
      </c>
      <c r="C44" s="336" t="s">
        <v>115</v>
      </c>
      <c r="D44" s="336" t="s">
        <v>115</v>
      </c>
      <c r="E44" s="336" t="s">
        <v>115</v>
      </c>
      <c r="F44" s="336" t="s">
        <v>115</v>
      </c>
      <c r="G44" s="336" t="s">
        <v>115</v>
      </c>
      <c r="H44" s="336" t="s">
        <v>115</v>
      </c>
      <c r="I44" s="336" t="s">
        <v>115</v>
      </c>
      <c r="J44" s="336" t="s">
        <v>115</v>
      </c>
      <c r="K44" s="336" t="s">
        <v>156</v>
      </c>
    </row>
    <row r="45" spans="1:11" s="344" customFormat="1" ht="14.25">
      <c r="A45" s="347"/>
      <c r="B45" s="336" t="s">
        <v>111</v>
      </c>
      <c r="C45" s="336" t="s">
        <v>115</v>
      </c>
      <c r="D45" s="336" t="s">
        <v>115</v>
      </c>
      <c r="E45" s="336" t="s">
        <v>115</v>
      </c>
      <c r="F45" s="336" t="s">
        <v>115</v>
      </c>
      <c r="G45" s="336" t="s">
        <v>115</v>
      </c>
      <c r="H45" s="336" t="s">
        <v>115</v>
      </c>
      <c r="I45" s="336" t="s">
        <v>146</v>
      </c>
      <c r="J45" s="336" t="s">
        <v>111</v>
      </c>
      <c r="K45" s="336" t="s">
        <v>157</v>
      </c>
    </row>
    <row r="46" spans="1:11" s="344" customFormat="1" ht="14.25">
      <c r="A46" s="347"/>
      <c r="B46" s="336" t="s">
        <v>115</v>
      </c>
      <c r="C46" s="336" t="s">
        <v>115</v>
      </c>
      <c r="D46" s="336" t="s">
        <v>115</v>
      </c>
      <c r="E46" s="336" t="s">
        <v>115</v>
      </c>
      <c r="F46" s="336" t="s">
        <v>115</v>
      </c>
      <c r="G46" s="336" t="s">
        <v>115</v>
      </c>
      <c r="H46" s="336" t="s">
        <v>115</v>
      </c>
      <c r="I46" s="336" t="s">
        <v>115</v>
      </c>
      <c r="J46" s="336" t="s">
        <v>115</v>
      </c>
      <c r="K46" s="336" t="s">
        <v>158</v>
      </c>
    </row>
    <row r="47" spans="1:11" s="344" customFormat="1" ht="15">
      <c r="A47" s="347"/>
      <c r="B47" s="343"/>
      <c r="C47" s="336"/>
      <c r="D47" s="343"/>
      <c r="E47" s="343"/>
      <c r="F47" s="336"/>
      <c r="G47" s="336"/>
      <c r="H47" s="355"/>
      <c r="I47" s="343"/>
      <c r="J47" s="343"/>
      <c r="K47" s="348" t="s">
        <v>159</v>
      </c>
    </row>
    <row r="48" spans="1:11" s="344" customFormat="1" ht="14.25">
      <c r="A48" s="342"/>
      <c r="B48" s="336" t="s">
        <v>111</v>
      </c>
      <c r="C48" s="336" t="s">
        <v>125</v>
      </c>
      <c r="D48" s="336" t="s">
        <v>111</v>
      </c>
      <c r="E48" s="336"/>
      <c r="F48" s="336" t="s">
        <v>125</v>
      </c>
      <c r="G48" s="336" t="s">
        <v>125</v>
      </c>
      <c r="H48" s="336"/>
      <c r="I48" s="356"/>
      <c r="J48" s="336" t="s">
        <v>125</v>
      </c>
      <c r="K48" s="336" t="s">
        <v>160</v>
      </c>
    </row>
    <row r="49" spans="1:11" s="344" customFormat="1" ht="14.25">
      <c r="A49" s="342"/>
      <c r="B49" s="336" t="s">
        <v>111</v>
      </c>
      <c r="C49" s="336" t="s">
        <v>125</v>
      </c>
      <c r="D49" s="336" t="s">
        <v>111</v>
      </c>
      <c r="E49" s="336"/>
      <c r="F49" s="336" t="s">
        <v>125</v>
      </c>
      <c r="G49" s="336" t="s">
        <v>125</v>
      </c>
      <c r="H49" s="336"/>
      <c r="I49" s="356"/>
      <c r="J49" s="336" t="s">
        <v>125</v>
      </c>
      <c r="K49" s="336" t="s">
        <v>161</v>
      </c>
    </row>
    <row r="50" spans="1:11" s="344" customFormat="1" ht="14.25">
      <c r="A50" s="342"/>
      <c r="B50" s="336" t="s">
        <v>111</v>
      </c>
      <c r="C50" s="336" t="s">
        <v>125</v>
      </c>
      <c r="D50" s="336" t="s">
        <v>111</v>
      </c>
      <c r="E50" s="336"/>
      <c r="F50" s="336" t="s">
        <v>125</v>
      </c>
      <c r="G50" s="336" t="s">
        <v>125</v>
      </c>
      <c r="H50" s="336"/>
      <c r="I50" s="336" t="s">
        <v>111</v>
      </c>
      <c r="J50" s="336" t="s">
        <v>125</v>
      </c>
      <c r="K50" s="336" t="s">
        <v>162</v>
      </c>
    </row>
    <row r="51" spans="1:11" s="358" customFormat="1" ht="15">
      <c r="A51" s="357"/>
      <c r="B51" s="336"/>
      <c r="C51" s="336"/>
      <c r="D51" s="336"/>
      <c r="E51" s="336"/>
      <c r="F51" s="336"/>
      <c r="G51" s="336"/>
      <c r="H51" s="336"/>
      <c r="I51" s="336"/>
      <c r="J51" s="336"/>
      <c r="K51" s="348"/>
    </row>
    <row r="52" spans="1:11" s="344" customFormat="1" ht="15.75">
      <c r="A52" s="359"/>
      <c r="B52" s="336"/>
      <c r="C52" s="336"/>
      <c r="D52" s="336"/>
      <c r="E52" s="336"/>
      <c r="F52" s="336"/>
      <c r="G52" s="336"/>
      <c r="H52" s="336"/>
      <c r="I52" s="336"/>
      <c r="J52" s="336"/>
      <c r="K52" s="348" t="s">
        <v>163</v>
      </c>
    </row>
    <row r="53" spans="1:11" s="344" customFormat="1" ht="14.25">
      <c r="A53" s="342"/>
      <c r="B53" s="336" t="s">
        <v>125</v>
      </c>
      <c r="C53" s="336" t="s">
        <v>125</v>
      </c>
      <c r="D53" s="336" t="s">
        <v>125</v>
      </c>
      <c r="E53" s="336"/>
      <c r="F53" s="336" t="s">
        <v>125</v>
      </c>
      <c r="G53" s="336" t="s">
        <v>125</v>
      </c>
      <c r="H53" s="336"/>
      <c r="I53" s="356"/>
      <c r="J53" s="336" t="s">
        <v>125</v>
      </c>
      <c r="K53" s="336" t="s">
        <v>164</v>
      </c>
    </row>
    <row r="54" spans="1:11" s="344" customFormat="1" ht="14.25">
      <c r="A54" s="342" t="s">
        <v>165</v>
      </c>
      <c r="B54" s="336"/>
      <c r="C54" s="336"/>
      <c r="D54" s="336"/>
      <c r="E54" s="336"/>
      <c r="F54" s="336"/>
      <c r="G54" s="336"/>
      <c r="H54" s="336"/>
      <c r="I54" s="336"/>
      <c r="J54" s="336"/>
      <c r="K54" s="336" t="s">
        <v>166</v>
      </c>
    </row>
    <row r="55" spans="1:11" s="344" customFormat="1" ht="14.25">
      <c r="A55" s="342" t="s">
        <v>165</v>
      </c>
      <c r="B55" s="336"/>
      <c r="C55" s="336"/>
      <c r="D55" s="336"/>
      <c r="E55" s="336"/>
      <c r="F55" s="336"/>
      <c r="G55" s="336"/>
      <c r="H55" s="336"/>
      <c r="I55" s="336"/>
      <c r="J55" s="336"/>
      <c r="K55" s="336" t="s">
        <v>167</v>
      </c>
    </row>
    <row r="56" spans="1:11" s="344" customFormat="1" ht="14.25">
      <c r="A56" s="342" t="s">
        <v>165</v>
      </c>
      <c r="B56" s="336"/>
      <c r="C56" s="336"/>
      <c r="D56" s="336"/>
      <c r="E56" s="336"/>
      <c r="F56" s="336"/>
      <c r="G56" s="336"/>
      <c r="H56" s="336"/>
      <c r="I56" s="336"/>
      <c r="J56" s="336"/>
      <c r="K56" s="336" t="s">
        <v>168</v>
      </c>
    </row>
    <row r="57" spans="1:11" s="344" customFormat="1" ht="14.25">
      <c r="A57" s="342" t="s">
        <v>165</v>
      </c>
      <c r="B57" s="336"/>
      <c r="C57" s="336"/>
      <c r="D57" s="336"/>
      <c r="E57" s="336"/>
      <c r="F57" s="336"/>
      <c r="G57" s="336"/>
      <c r="H57" s="336"/>
      <c r="I57" s="336"/>
      <c r="J57" s="336"/>
      <c r="K57" s="336" t="s">
        <v>169</v>
      </c>
    </row>
    <row r="58" spans="1:11" s="344" customFormat="1" ht="14.25">
      <c r="A58" s="342" t="s">
        <v>165</v>
      </c>
      <c r="B58" s="336"/>
      <c r="C58" s="336"/>
      <c r="D58" s="336"/>
      <c r="E58" s="336"/>
      <c r="F58" s="336"/>
      <c r="G58" s="336"/>
      <c r="H58" s="336"/>
      <c r="I58" s="336"/>
      <c r="J58" s="336"/>
      <c r="K58" s="336" t="s">
        <v>170</v>
      </c>
    </row>
    <row r="59" spans="1:11" s="344" customFormat="1" ht="14.25">
      <c r="A59" s="347"/>
      <c r="B59" s="336"/>
      <c r="C59" s="336"/>
      <c r="D59" s="336"/>
      <c r="E59" s="336"/>
      <c r="F59" s="336"/>
      <c r="G59" s="336"/>
      <c r="H59" s="336"/>
      <c r="I59" s="336"/>
      <c r="J59" s="336"/>
      <c r="K59" s="336"/>
    </row>
    <row r="60" spans="1:11" s="344" customFormat="1" ht="15">
      <c r="A60" s="347"/>
      <c r="B60" s="336"/>
      <c r="C60" s="336"/>
      <c r="D60" s="336"/>
      <c r="E60" s="336"/>
      <c r="F60" s="336"/>
      <c r="G60" s="336"/>
      <c r="H60" s="336"/>
      <c r="I60" s="336"/>
      <c r="J60" s="336"/>
      <c r="K60" s="348" t="s">
        <v>171</v>
      </c>
    </row>
    <row r="61" spans="1:11" s="344" customFormat="1" ht="14.25">
      <c r="A61" s="360"/>
      <c r="B61" s="336" t="s">
        <v>111</v>
      </c>
      <c r="C61" s="336" t="s">
        <v>146</v>
      </c>
      <c r="D61" s="336" t="s">
        <v>146</v>
      </c>
      <c r="E61" s="336"/>
      <c r="F61" s="336" t="s">
        <v>146</v>
      </c>
      <c r="G61" s="336" t="s">
        <v>146</v>
      </c>
      <c r="H61" s="336" t="s">
        <v>115</v>
      </c>
      <c r="I61" s="336" t="s">
        <v>172</v>
      </c>
      <c r="J61" s="336" t="s">
        <v>111</v>
      </c>
      <c r="K61" s="336" t="s">
        <v>173</v>
      </c>
    </row>
    <row r="62" spans="1:11" s="344" customFormat="1" ht="14.25">
      <c r="A62" s="360"/>
      <c r="B62" s="336" t="s">
        <v>111</v>
      </c>
      <c r="C62" s="336" t="s">
        <v>146</v>
      </c>
      <c r="D62" s="336" t="s">
        <v>146</v>
      </c>
      <c r="E62" s="336"/>
      <c r="F62" s="336" t="s">
        <v>146</v>
      </c>
      <c r="G62" s="336" t="s">
        <v>146</v>
      </c>
      <c r="H62" s="336" t="s">
        <v>115</v>
      </c>
      <c r="I62" s="336" t="s">
        <v>172</v>
      </c>
      <c r="J62" s="336" t="s">
        <v>111</v>
      </c>
      <c r="K62" s="336" t="s">
        <v>174</v>
      </c>
    </row>
    <row r="63" spans="1:11" s="344" customFormat="1" ht="15">
      <c r="A63" s="347"/>
      <c r="B63" s="336"/>
      <c r="C63" s="336"/>
      <c r="D63" s="336"/>
      <c r="E63" s="336"/>
      <c r="F63" s="336"/>
      <c r="G63" s="336"/>
      <c r="H63" s="336"/>
      <c r="I63" s="336"/>
      <c r="J63" s="336"/>
      <c r="K63" s="348" t="s">
        <v>175</v>
      </c>
    </row>
    <row r="64" spans="1:11" s="344" customFormat="1" ht="14.25">
      <c r="A64" s="347"/>
      <c r="B64" s="336" t="s">
        <v>111</v>
      </c>
      <c r="C64" s="336" t="s">
        <v>111</v>
      </c>
      <c r="D64" s="336" t="s">
        <v>111</v>
      </c>
      <c r="E64" s="336"/>
      <c r="F64" s="336" t="s">
        <v>111</v>
      </c>
      <c r="G64" s="336" t="s">
        <v>111</v>
      </c>
      <c r="H64" s="336"/>
      <c r="I64" s="336" t="s">
        <v>128</v>
      </c>
      <c r="J64" s="336" t="s">
        <v>111</v>
      </c>
      <c r="K64" s="336" t="s">
        <v>176</v>
      </c>
    </row>
    <row r="65" spans="1:11" s="344" customFormat="1" ht="15">
      <c r="A65" s="347"/>
      <c r="B65" s="336"/>
      <c r="C65" s="336"/>
      <c r="D65" s="336"/>
      <c r="E65" s="336"/>
      <c r="F65" s="336"/>
      <c r="G65" s="336"/>
      <c r="H65" s="336"/>
      <c r="I65" s="336"/>
      <c r="J65" s="336"/>
      <c r="K65" s="348" t="s">
        <v>177</v>
      </c>
    </row>
    <row r="66" spans="1:11" s="344" customFormat="1" ht="14.25">
      <c r="A66" s="347"/>
      <c r="B66" s="336" t="s">
        <v>178</v>
      </c>
      <c r="C66" s="336" t="s">
        <v>115</v>
      </c>
      <c r="D66" s="336" t="s">
        <v>115</v>
      </c>
      <c r="E66" s="336" t="s">
        <v>127</v>
      </c>
      <c r="F66" s="336" t="s">
        <v>115</v>
      </c>
      <c r="G66" s="336" t="s">
        <v>115</v>
      </c>
      <c r="H66" s="336"/>
      <c r="I66" s="336" t="s">
        <v>115</v>
      </c>
      <c r="J66" s="336" t="s">
        <v>115</v>
      </c>
      <c r="K66" s="336" t="s">
        <v>179</v>
      </c>
    </row>
    <row r="67" spans="1:11" s="344" customFormat="1" ht="14.25">
      <c r="A67" s="347"/>
      <c r="B67" s="336"/>
      <c r="C67" s="336"/>
      <c r="D67" s="336"/>
      <c r="E67" s="336"/>
      <c r="F67" s="336"/>
      <c r="G67" s="336"/>
      <c r="H67" s="336"/>
      <c r="I67" s="336"/>
      <c r="J67" s="336"/>
      <c r="K67" s="336"/>
    </row>
    <row r="68" spans="1:11" s="344" customFormat="1" ht="13.5" customHeight="1">
      <c r="A68" s="347"/>
      <c r="B68" s="336"/>
      <c r="C68" s="336"/>
      <c r="D68" s="336"/>
      <c r="E68" s="336"/>
      <c r="F68" s="336"/>
      <c r="G68" s="336"/>
      <c r="H68" s="336"/>
      <c r="I68" s="336"/>
      <c r="J68" s="336"/>
      <c r="K68" s="348" t="s">
        <v>180</v>
      </c>
    </row>
    <row r="69" spans="1:11" s="344" customFormat="1" ht="14.25">
      <c r="A69" s="347"/>
      <c r="B69" s="336"/>
      <c r="C69" s="347" t="s">
        <v>146</v>
      </c>
      <c r="D69" s="336" t="s">
        <v>115</v>
      </c>
      <c r="E69" s="336" t="s">
        <v>181</v>
      </c>
      <c r="F69" s="347" t="s">
        <v>146</v>
      </c>
      <c r="G69" s="347" t="s">
        <v>146</v>
      </c>
      <c r="H69" s="336"/>
      <c r="I69" s="336" t="s">
        <v>115</v>
      </c>
      <c r="J69" s="336" t="s">
        <v>115</v>
      </c>
      <c r="K69" s="336" t="s">
        <v>182</v>
      </c>
    </row>
    <row r="70" spans="1:11" s="344" customFormat="1" ht="13.5" customHeight="1">
      <c r="A70" s="347" t="s">
        <v>183</v>
      </c>
      <c r="B70" s="336" t="s">
        <v>184</v>
      </c>
      <c r="C70" s="336" t="s">
        <v>185</v>
      </c>
      <c r="D70" s="347" t="s">
        <v>183</v>
      </c>
      <c r="E70" s="336" t="s">
        <v>185</v>
      </c>
      <c r="F70" s="347" t="s">
        <v>183</v>
      </c>
      <c r="G70" s="361" t="s">
        <v>146</v>
      </c>
      <c r="H70" s="336" t="s">
        <v>110</v>
      </c>
      <c r="I70" s="336" t="s">
        <v>110</v>
      </c>
      <c r="J70" s="336" t="s">
        <v>115</v>
      </c>
      <c r="K70" s="336" t="s">
        <v>186</v>
      </c>
    </row>
    <row r="71" spans="1:11" s="344" customFormat="1" ht="13.5" customHeight="1">
      <c r="A71" s="336"/>
      <c r="B71" s="336"/>
      <c r="C71" s="336" t="s">
        <v>115</v>
      </c>
      <c r="D71" s="336" t="s">
        <v>115</v>
      </c>
      <c r="E71" s="336"/>
      <c r="F71" s="336" t="s">
        <v>115</v>
      </c>
      <c r="G71" s="336" t="s">
        <v>115</v>
      </c>
      <c r="H71" s="336" t="s">
        <v>115</v>
      </c>
      <c r="I71" s="336" t="s">
        <v>115</v>
      </c>
      <c r="J71" s="336" t="s">
        <v>115</v>
      </c>
      <c r="K71" s="336" t="s">
        <v>187</v>
      </c>
    </row>
    <row r="72" spans="1:11" s="344" customFormat="1" ht="13.5" customHeight="1">
      <c r="A72" s="347" t="s">
        <v>183</v>
      </c>
      <c r="B72" s="336" t="s">
        <v>127</v>
      </c>
      <c r="C72" s="336"/>
      <c r="D72" s="347" t="s">
        <v>183</v>
      </c>
      <c r="E72" s="336" t="s">
        <v>127</v>
      </c>
      <c r="F72" s="347" t="s">
        <v>183</v>
      </c>
      <c r="G72" s="336" t="s">
        <v>127</v>
      </c>
      <c r="H72" s="336"/>
      <c r="I72" s="356"/>
      <c r="J72" s="356"/>
      <c r="K72" s="336" t="s">
        <v>188</v>
      </c>
    </row>
    <row r="73" spans="1:11" s="344" customFormat="1" ht="15">
      <c r="A73" s="362"/>
      <c r="B73" s="336"/>
      <c r="C73" s="336"/>
      <c r="D73" s="336"/>
      <c r="E73" s="336"/>
      <c r="F73" s="336"/>
      <c r="G73" s="336"/>
      <c r="H73" s="336"/>
      <c r="I73" s="336"/>
      <c r="J73" s="336"/>
      <c r="K73" s="348" t="s">
        <v>189</v>
      </c>
    </row>
    <row r="74" spans="1:11" s="344" customFormat="1" ht="14.25">
      <c r="A74" s="347"/>
      <c r="B74" s="336"/>
      <c r="C74" s="336"/>
      <c r="D74" s="336"/>
      <c r="E74" s="336"/>
      <c r="F74" s="336"/>
      <c r="G74" s="336"/>
      <c r="H74" s="336" t="s">
        <v>190</v>
      </c>
      <c r="I74" s="336" t="s">
        <v>190</v>
      </c>
      <c r="J74" s="336"/>
      <c r="K74" s="336" t="s">
        <v>191</v>
      </c>
    </row>
    <row r="75" spans="1:11" s="344" customFormat="1" ht="14.25">
      <c r="A75" s="347"/>
      <c r="B75" s="336"/>
      <c r="C75" s="336" t="s">
        <v>115</v>
      </c>
      <c r="D75" s="336" t="s">
        <v>115</v>
      </c>
      <c r="E75" s="336" t="s">
        <v>192</v>
      </c>
      <c r="F75" s="336" t="s">
        <v>115</v>
      </c>
      <c r="G75" s="336" t="s">
        <v>115</v>
      </c>
      <c r="H75" s="336"/>
      <c r="I75" s="336" t="s">
        <v>115</v>
      </c>
      <c r="J75" s="336" t="s">
        <v>115</v>
      </c>
      <c r="K75" s="336" t="s">
        <v>191</v>
      </c>
    </row>
    <row r="76" spans="1:11" s="344" customFormat="1" ht="14.25">
      <c r="A76" s="347"/>
      <c r="B76" s="336"/>
      <c r="C76" s="336"/>
      <c r="D76" s="336"/>
      <c r="E76" s="336"/>
      <c r="F76" s="336"/>
      <c r="G76" s="336"/>
      <c r="H76" s="336" t="s">
        <v>190</v>
      </c>
      <c r="I76" s="336" t="s">
        <v>190</v>
      </c>
      <c r="J76" s="336"/>
      <c r="K76" s="336" t="s">
        <v>193</v>
      </c>
    </row>
    <row r="77" spans="1:11" s="344" customFormat="1" ht="14.25">
      <c r="A77" s="347"/>
      <c r="B77" s="336"/>
      <c r="C77" s="336" t="s">
        <v>115</v>
      </c>
      <c r="D77" s="336" t="s">
        <v>115</v>
      </c>
      <c r="E77" s="336" t="s">
        <v>194</v>
      </c>
      <c r="F77" s="336" t="s">
        <v>115</v>
      </c>
      <c r="G77" s="336" t="s">
        <v>115</v>
      </c>
      <c r="H77" s="336"/>
      <c r="I77" s="336" t="s">
        <v>115</v>
      </c>
      <c r="J77" s="336" t="s">
        <v>115</v>
      </c>
      <c r="K77" s="336" t="s">
        <v>195</v>
      </c>
    </row>
    <row r="78" spans="1:11" s="344" customFormat="1" ht="15">
      <c r="A78" s="347"/>
      <c r="B78" s="336"/>
      <c r="C78" s="336"/>
      <c r="D78" s="336"/>
      <c r="E78" s="336"/>
      <c r="F78" s="336"/>
      <c r="G78" s="336"/>
      <c r="H78" s="336"/>
      <c r="I78" s="336"/>
      <c r="J78" s="336"/>
      <c r="K78" s="348" t="s">
        <v>196</v>
      </c>
    </row>
    <row r="79" spans="1:11" s="344" customFormat="1" ht="14.25">
      <c r="A79" s="347" t="s">
        <v>197</v>
      </c>
      <c r="B79" s="336"/>
      <c r="C79" s="336"/>
      <c r="D79" s="336"/>
      <c r="E79" s="336"/>
      <c r="F79" s="347" t="s">
        <v>197</v>
      </c>
      <c r="G79" s="336"/>
      <c r="H79" s="336"/>
      <c r="I79" s="336"/>
      <c r="J79" s="336"/>
      <c r="K79" s="336" t="s">
        <v>198</v>
      </c>
    </row>
    <row r="80" spans="1:11" s="344" customFormat="1" ht="14.25">
      <c r="A80" s="347"/>
      <c r="B80" s="336" t="s">
        <v>194</v>
      </c>
      <c r="C80" s="336"/>
      <c r="D80" s="336"/>
      <c r="E80" s="336"/>
      <c r="F80" s="336"/>
      <c r="G80" s="336"/>
      <c r="H80" s="336" t="s">
        <v>127</v>
      </c>
      <c r="I80" s="336"/>
      <c r="J80" s="336"/>
      <c r="K80" s="336" t="s">
        <v>199</v>
      </c>
    </row>
    <row r="81" spans="1:11" s="341" customFormat="1" ht="14.25">
      <c r="A81" s="347"/>
      <c r="B81" s="336"/>
      <c r="C81" s="336" t="s">
        <v>115</v>
      </c>
      <c r="D81" s="336" t="s">
        <v>115</v>
      </c>
      <c r="E81" s="336" t="s">
        <v>127</v>
      </c>
      <c r="F81" s="336" t="s">
        <v>115</v>
      </c>
      <c r="G81" s="336" t="s">
        <v>115</v>
      </c>
      <c r="H81" s="336"/>
      <c r="I81" s="336" t="s">
        <v>115</v>
      </c>
      <c r="J81" s="336" t="s">
        <v>115</v>
      </c>
      <c r="K81" s="336" t="s">
        <v>199</v>
      </c>
    </row>
    <row r="82" spans="1:11" s="341" customFormat="1" ht="13.5" customHeight="1">
      <c r="A82" s="347" t="s">
        <v>197</v>
      </c>
      <c r="B82" s="336"/>
      <c r="C82" s="336"/>
      <c r="D82" s="336"/>
      <c r="E82" s="336"/>
      <c r="F82" s="347" t="s">
        <v>197</v>
      </c>
      <c r="G82" s="336"/>
      <c r="H82" s="336"/>
      <c r="I82" s="336"/>
      <c r="J82" s="336"/>
      <c r="K82" s="336" t="s">
        <v>200</v>
      </c>
    </row>
    <row r="83" spans="1:11" s="341" customFormat="1" ht="13.5" customHeight="1">
      <c r="A83" s="347"/>
      <c r="B83" s="336"/>
      <c r="C83" s="336"/>
      <c r="D83" s="336"/>
      <c r="E83" s="336"/>
      <c r="F83" s="336"/>
      <c r="G83" s="336"/>
      <c r="H83" s="336"/>
      <c r="I83" s="336"/>
      <c r="J83" s="336"/>
      <c r="K83" s="348" t="s">
        <v>201</v>
      </c>
    </row>
    <row r="84" spans="1:11" s="341" customFormat="1" ht="13.5" customHeight="1">
      <c r="A84" s="347"/>
      <c r="B84" s="336" t="s">
        <v>115</v>
      </c>
      <c r="C84" s="336" t="s">
        <v>115</v>
      </c>
      <c r="D84" s="336" t="s">
        <v>115</v>
      </c>
      <c r="E84" s="336" t="s">
        <v>115</v>
      </c>
      <c r="F84" s="336" t="s">
        <v>115</v>
      </c>
      <c r="G84" s="336" t="s">
        <v>115</v>
      </c>
      <c r="H84" s="336" t="s">
        <v>115</v>
      </c>
      <c r="I84" s="336" t="s">
        <v>115</v>
      </c>
      <c r="J84" s="336" t="s">
        <v>115</v>
      </c>
      <c r="K84" s="336" t="s">
        <v>202</v>
      </c>
    </row>
    <row r="85" spans="1:11" s="341" customFormat="1" ht="13.5" customHeight="1">
      <c r="A85" s="347"/>
      <c r="B85" s="336"/>
      <c r="C85" s="336"/>
      <c r="D85" s="336"/>
      <c r="E85" s="336"/>
      <c r="F85" s="336"/>
      <c r="G85" s="336"/>
      <c r="H85" s="336"/>
      <c r="I85" s="336"/>
      <c r="J85" s="336"/>
      <c r="K85" s="348" t="s">
        <v>203</v>
      </c>
    </row>
    <row r="86" spans="1:11" s="341" customFormat="1" ht="13.5" customHeight="1">
      <c r="A86" s="347"/>
      <c r="B86" s="336" t="s">
        <v>127</v>
      </c>
      <c r="C86" s="336" t="s">
        <v>115</v>
      </c>
      <c r="D86" s="336" t="s">
        <v>115</v>
      </c>
      <c r="E86" s="336" t="s">
        <v>127</v>
      </c>
      <c r="F86" s="336" t="s">
        <v>115</v>
      </c>
      <c r="G86" s="336" t="s">
        <v>115</v>
      </c>
      <c r="H86" s="336" t="s">
        <v>127</v>
      </c>
      <c r="I86" s="336" t="s">
        <v>115</v>
      </c>
      <c r="J86" s="336" t="s">
        <v>115</v>
      </c>
      <c r="K86" s="336" t="s">
        <v>204</v>
      </c>
    </row>
    <row r="87" spans="1:11" s="341" customFormat="1" ht="13.5" customHeight="1">
      <c r="A87" s="335"/>
      <c r="B87" s="336"/>
      <c r="C87" s="338"/>
      <c r="D87" s="338"/>
      <c r="E87" s="336"/>
      <c r="F87" s="338"/>
      <c r="G87" s="338"/>
      <c r="H87" s="338"/>
      <c r="I87" s="338"/>
      <c r="J87" s="338"/>
      <c r="K87" s="338"/>
    </row>
    <row r="88" spans="1:11" s="341" customFormat="1" ht="13.5" customHeight="1">
      <c r="A88" s="335" t="s">
        <v>197</v>
      </c>
      <c r="B88" s="336" t="s">
        <v>146</v>
      </c>
      <c r="C88" s="338" t="s">
        <v>205</v>
      </c>
      <c r="D88" s="338" t="s">
        <v>115</v>
      </c>
      <c r="E88" s="338" t="s">
        <v>205</v>
      </c>
      <c r="F88" s="336" t="s">
        <v>206</v>
      </c>
      <c r="G88" s="338" t="s">
        <v>205</v>
      </c>
      <c r="H88" s="338" t="s">
        <v>115</v>
      </c>
      <c r="I88" s="338" t="s">
        <v>115</v>
      </c>
      <c r="J88" s="338" t="s">
        <v>115</v>
      </c>
      <c r="K88" s="363" t="s">
        <v>207</v>
      </c>
    </row>
    <row r="89" spans="1:11" s="341" customFormat="1" ht="13.5" customHeight="1">
      <c r="A89" s="335"/>
      <c r="B89" s="336" t="s">
        <v>128</v>
      </c>
      <c r="C89" s="338" t="s">
        <v>115</v>
      </c>
      <c r="D89" s="338" t="s">
        <v>115</v>
      </c>
      <c r="E89" s="336"/>
      <c r="F89" s="338" t="s">
        <v>128</v>
      </c>
      <c r="G89" s="338" t="s">
        <v>128</v>
      </c>
      <c r="H89" s="338" t="s">
        <v>127</v>
      </c>
      <c r="I89" s="338" t="s">
        <v>172</v>
      </c>
      <c r="J89" s="338" t="s">
        <v>115</v>
      </c>
      <c r="K89" s="338" t="s">
        <v>208</v>
      </c>
    </row>
    <row r="90" spans="1:11" s="344" customFormat="1" ht="13.5" customHeight="1">
      <c r="A90" s="347"/>
      <c r="B90" s="336" t="s">
        <v>115</v>
      </c>
      <c r="C90" s="336" t="s">
        <v>115</v>
      </c>
      <c r="D90" s="336" t="s">
        <v>115</v>
      </c>
      <c r="E90" s="336" t="s">
        <v>115</v>
      </c>
      <c r="F90" s="336" t="s">
        <v>172</v>
      </c>
      <c r="G90" s="336" t="s">
        <v>172</v>
      </c>
      <c r="H90" s="336" t="s">
        <v>127</v>
      </c>
      <c r="I90" s="336" t="s">
        <v>172</v>
      </c>
      <c r="J90" s="336" t="s">
        <v>115</v>
      </c>
      <c r="K90" s="336" t="s">
        <v>209</v>
      </c>
    </row>
    <row r="91" spans="1:11" s="344" customFormat="1" ht="14.25">
      <c r="A91" s="347"/>
      <c r="B91" s="336"/>
      <c r="C91" s="336" t="s">
        <v>128</v>
      </c>
      <c r="D91" s="336" t="s">
        <v>128</v>
      </c>
      <c r="E91" s="336"/>
      <c r="F91" s="336" t="s">
        <v>128</v>
      </c>
      <c r="G91" s="336" t="s">
        <v>128</v>
      </c>
      <c r="H91" s="336" t="s">
        <v>127</v>
      </c>
      <c r="I91" s="336" t="s">
        <v>128</v>
      </c>
      <c r="J91" s="336" t="s">
        <v>128</v>
      </c>
      <c r="K91" s="336" t="s">
        <v>210</v>
      </c>
    </row>
    <row r="92" spans="1:11" s="341" customFormat="1" ht="13.5" customHeight="1">
      <c r="A92" s="335" t="s">
        <v>211</v>
      </c>
      <c r="B92" s="336" t="s">
        <v>178</v>
      </c>
      <c r="C92" s="364" t="s">
        <v>110</v>
      </c>
      <c r="D92" s="364" t="s">
        <v>110</v>
      </c>
      <c r="E92" s="365" t="s">
        <v>110</v>
      </c>
      <c r="F92" s="364" t="s">
        <v>110</v>
      </c>
      <c r="G92" s="364" t="s">
        <v>110</v>
      </c>
      <c r="H92" s="364" t="s">
        <v>110</v>
      </c>
      <c r="I92" s="364" t="s">
        <v>110</v>
      </c>
      <c r="J92" s="338" t="s">
        <v>115</v>
      </c>
      <c r="K92" s="338" t="s">
        <v>212</v>
      </c>
    </row>
    <row r="93" spans="1:11" s="341" customFormat="1" ht="13.5" customHeight="1">
      <c r="A93" s="335"/>
      <c r="B93" s="336"/>
      <c r="C93" s="338" t="s">
        <v>128</v>
      </c>
      <c r="D93" s="338" t="s">
        <v>128</v>
      </c>
      <c r="E93" s="336"/>
      <c r="F93" s="338" t="s">
        <v>128</v>
      </c>
      <c r="G93" s="338" t="s">
        <v>128</v>
      </c>
      <c r="H93" s="338"/>
      <c r="I93" s="338" t="s">
        <v>128</v>
      </c>
      <c r="J93" s="338" t="s">
        <v>128</v>
      </c>
      <c r="K93" s="338" t="s">
        <v>213</v>
      </c>
    </row>
    <row r="94" spans="1:11" s="341" customFormat="1" ht="13.5" customHeight="1">
      <c r="A94" s="335" t="s">
        <v>211</v>
      </c>
      <c r="B94" s="336"/>
      <c r="C94" s="338" t="s">
        <v>128</v>
      </c>
      <c r="D94" s="338" t="s">
        <v>128</v>
      </c>
      <c r="E94" s="336"/>
      <c r="F94" s="338" t="s">
        <v>128</v>
      </c>
      <c r="G94" s="338" t="s">
        <v>128</v>
      </c>
      <c r="H94" s="338"/>
      <c r="I94" s="338" t="s">
        <v>128</v>
      </c>
      <c r="J94" s="338" t="s">
        <v>128</v>
      </c>
      <c r="K94" s="338" t="s">
        <v>214</v>
      </c>
    </row>
    <row r="95" spans="1:11" s="242" customFormat="1" ht="13.5" customHeight="1">
      <c r="A95" s="335"/>
      <c r="B95" s="336"/>
      <c r="C95" s="338" t="s">
        <v>115</v>
      </c>
      <c r="D95" s="338"/>
      <c r="E95" s="336"/>
      <c r="F95" s="338" t="s">
        <v>115</v>
      </c>
      <c r="G95" s="338" t="s">
        <v>215</v>
      </c>
      <c r="H95" s="338" t="s">
        <v>216</v>
      </c>
      <c r="I95" s="338"/>
      <c r="J95" s="338"/>
      <c r="K95" s="338" t="s">
        <v>217</v>
      </c>
    </row>
    <row r="96" spans="1:11" s="242" customFormat="1" ht="13.5" customHeight="1">
      <c r="A96" s="335"/>
      <c r="B96" s="338" t="s">
        <v>218</v>
      </c>
      <c r="C96" s="338"/>
      <c r="D96" s="338"/>
      <c r="E96" s="336"/>
      <c r="F96" s="338"/>
      <c r="G96" s="338"/>
      <c r="H96" s="338"/>
      <c r="I96" s="338"/>
      <c r="J96" s="338"/>
      <c r="K96" s="338" t="s">
        <v>217</v>
      </c>
    </row>
    <row r="97" spans="1:11" s="341" customFormat="1" ht="13.5" customHeight="1">
      <c r="A97" s="335" t="s">
        <v>197</v>
      </c>
      <c r="B97" s="338" t="s">
        <v>128</v>
      </c>
      <c r="C97" s="338" t="s">
        <v>128</v>
      </c>
      <c r="D97" s="338" t="s">
        <v>128</v>
      </c>
      <c r="E97" s="338"/>
      <c r="F97" s="335" t="s">
        <v>197</v>
      </c>
      <c r="G97" s="338"/>
      <c r="H97" s="338"/>
      <c r="I97" s="338"/>
      <c r="J97" s="336" t="s">
        <v>128</v>
      </c>
      <c r="K97" s="338" t="s">
        <v>219</v>
      </c>
    </row>
    <row r="98" spans="1:11" s="341" customFormat="1" ht="13.5" customHeight="1">
      <c r="A98" s="335" t="s">
        <v>197</v>
      </c>
      <c r="B98" s="338" t="s">
        <v>128</v>
      </c>
      <c r="C98" s="338" t="s">
        <v>128</v>
      </c>
      <c r="D98" s="338" t="s">
        <v>128</v>
      </c>
      <c r="E98" s="338"/>
      <c r="F98" s="335" t="s">
        <v>197</v>
      </c>
      <c r="G98" s="338"/>
      <c r="H98" s="338"/>
      <c r="I98" s="338"/>
      <c r="J98" s="336" t="s">
        <v>128</v>
      </c>
      <c r="K98" s="338" t="s">
        <v>220</v>
      </c>
    </row>
    <row r="99" spans="1:11" s="341" customFormat="1" ht="13.5" customHeight="1">
      <c r="A99" s="335" t="s">
        <v>197</v>
      </c>
      <c r="B99" s="338" t="s">
        <v>128</v>
      </c>
      <c r="C99" s="338" t="s">
        <v>128</v>
      </c>
      <c r="D99" s="338" t="s">
        <v>128</v>
      </c>
      <c r="E99" s="338"/>
      <c r="F99" s="335" t="s">
        <v>197</v>
      </c>
      <c r="G99" s="338"/>
      <c r="H99" s="338"/>
      <c r="I99" s="338"/>
      <c r="J99" s="336" t="s">
        <v>128</v>
      </c>
      <c r="K99" s="338" t="s">
        <v>221</v>
      </c>
    </row>
    <row r="100" spans="1:11" s="341" customFormat="1" ht="14.25">
      <c r="A100" s="335" t="s">
        <v>211</v>
      </c>
      <c r="B100" s="338"/>
      <c r="C100" s="338"/>
      <c r="D100" s="338"/>
      <c r="E100" s="336"/>
      <c r="F100" s="338"/>
      <c r="G100" s="338"/>
      <c r="H100" s="338"/>
      <c r="I100" s="366"/>
      <c r="J100" s="336"/>
      <c r="K100" s="338" t="s">
        <v>222</v>
      </c>
    </row>
    <row r="101" spans="1:11" s="367" customFormat="1" ht="14.25">
      <c r="A101" s="335" t="s">
        <v>211</v>
      </c>
      <c r="B101" s="338" t="s">
        <v>115</v>
      </c>
      <c r="C101" s="338" t="s">
        <v>115</v>
      </c>
      <c r="D101" s="338" t="s">
        <v>115</v>
      </c>
      <c r="E101" s="336" t="s">
        <v>115</v>
      </c>
      <c r="F101" s="338" t="s">
        <v>115</v>
      </c>
      <c r="G101" s="338" t="s">
        <v>115</v>
      </c>
      <c r="H101" s="338" t="s">
        <v>146</v>
      </c>
      <c r="I101" s="338" t="s">
        <v>115</v>
      </c>
      <c r="J101" s="338" t="s">
        <v>115</v>
      </c>
      <c r="K101" s="338" t="s">
        <v>223</v>
      </c>
    </row>
    <row r="102" spans="1:11" s="367" customFormat="1" ht="14.25">
      <c r="A102" s="347" t="s">
        <v>211</v>
      </c>
      <c r="B102" s="338"/>
      <c r="C102" s="338"/>
      <c r="D102" s="338"/>
      <c r="E102" s="336"/>
      <c r="F102" s="338"/>
      <c r="G102" s="338"/>
      <c r="H102" s="338"/>
      <c r="I102" s="338" t="s">
        <v>115</v>
      </c>
      <c r="J102" s="338" t="s">
        <v>115</v>
      </c>
      <c r="K102" s="338" t="s">
        <v>224</v>
      </c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7153F-538E-4DB8-B493-3A7D0419C984}">
  <dimension ref="A1:N58"/>
  <sheetViews>
    <sheetView zoomScale="80" zoomScaleNormal="80" workbookViewId="0">
      <selection activeCell="S23" sqref="S23"/>
    </sheetView>
  </sheetViews>
  <sheetFormatPr defaultColWidth="8.85546875" defaultRowHeight="15"/>
  <cols>
    <col min="1" max="2" width="8.85546875" style="369"/>
    <col min="3" max="3" width="13.85546875" style="369" bestFit="1" customWidth="1"/>
    <col min="4" max="10" width="8.85546875" style="369"/>
    <col min="11" max="11" width="12.28515625" style="369" bestFit="1" customWidth="1"/>
    <col min="12" max="12" width="25.5703125" style="369" bestFit="1" customWidth="1"/>
    <col min="13" max="13" width="8.85546875" style="369"/>
    <col min="14" max="14" width="17.5703125" style="369" bestFit="1" customWidth="1"/>
    <col min="15" max="16384" width="8.85546875" style="369"/>
  </cols>
  <sheetData>
    <row r="1" spans="1:14" ht="15.75">
      <c r="A1" s="408"/>
      <c r="B1" s="409"/>
      <c r="C1" s="409"/>
      <c r="D1" s="408"/>
      <c r="E1" s="409"/>
      <c r="F1" s="409"/>
      <c r="G1" s="409"/>
      <c r="H1" s="410"/>
      <c r="I1" s="410"/>
      <c r="J1" s="410"/>
      <c r="K1" s="411"/>
      <c r="L1" s="412"/>
      <c r="M1" s="412"/>
      <c r="N1" s="413" t="s">
        <v>225</v>
      </c>
    </row>
    <row r="2" spans="1:14" ht="15.75">
      <c r="A2" s="414" t="s">
        <v>91</v>
      </c>
      <c r="B2" s="414" t="s">
        <v>88</v>
      </c>
      <c r="C2" s="414" t="s">
        <v>89</v>
      </c>
      <c r="D2" s="414" t="s">
        <v>90</v>
      </c>
      <c r="E2" s="414" t="s">
        <v>226</v>
      </c>
      <c r="F2" s="414" t="s">
        <v>227</v>
      </c>
      <c r="G2" s="414" t="s">
        <v>228</v>
      </c>
      <c r="H2" s="414" t="s">
        <v>229</v>
      </c>
      <c r="I2" s="414" t="s">
        <v>61</v>
      </c>
      <c r="J2" s="414" t="s">
        <v>230</v>
      </c>
      <c r="K2" s="414" t="s">
        <v>231</v>
      </c>
      <c r="L2" s="414" t="s">
        <v>232</v>
      </c>
      <c r="M2" s="414" t="s">
        <v>233</v>
      </c>
      <c r="N2" s="414" t="s">
        <v>234</v>
      </c>
    </row>
    <row r="3" spans="1:14">
      <c r="A3" s="415" t="s">
        <v>235</v>
      </c>
      <c r="B3" s="416"/>
      <c r="C3" s="415"/>
      <c r="D3" s="415"/>
      <c r="E3" s="415" t="s">
        <v>236</v>
      </c>
      <c r="F3" s="415" t="s">
        <v>236</v>
      </c>
      <c r="G3" s="416"/>
      <c r="H3" s="416"/>
      <c r="I3" s="415" t="s">
        <v>235</v>
      </c>
      <c r="J3" s="415" t="s">
        <v>235</v>
      </c>
      <c r="K3" s="475" t="s">
        <v>237</v>
      </c>
      <c r="L3" s="418" t="s">
        <v>238</v>
      </c>
      <c r="M3" s="419" t="s">
        <v>239</v>
      </c>
      <c r="N3" s="420" t="s">
        <v>240</v>
      </c>
    </row>
    <row r="4" spans="1:14">
      <c r="A4" s="415" t="s">
        <v>241</v>
      </c>
      <c r="B4" s="415" t="s">
        <v>241</v>
      </c>
      <c r="C4" s="416"/>
      <c r="D4" s="416"/>
      <c r="E4" s="415"/>
      <c r="F4" s="415"/>
      <c r="G4" s="415" t="s">
        <v>241</v>
      </c>
      <c r="H4" s="415"/>
      <c r="I4" s="415"/>
      <c r="J4" s="415"/>
      <c r="K4" s="476"/>
      <c r="L4" s="418" t="s">
        <v>242</v>
      </c>
      <c r="M4" s="419" t="s">
        <v>239</v>
      </c>
      <c r="N4" s="418" t="s">
        <v>243</v>
      </c>
    </row>
    <row r="5" spans="1:14">
      <c r="A5" s="415" t="s">
        <v>241</v>
      </c>
      <c r="B5" s="415" t="s">
        <v>241</v>
      </c>
      <c r="C5" s="416"/>
      <c r="D5" s="416"/>
      <c r="E5" s="415"/>
      <c r="F5" s="415"/>
      <c r="G5" s="415" t="s">
        <v>241</v>
      </c>
      <c r="H5" s="415"/>
      <c r="I5" s="415"/>
      <c r="J5" s="415"/>
      <c r="K5" s="476"/>
      <c r="L5" s="418" t="s">
        <v>244</v>
      </c>
      <c r="M5" s="419" t="s">
        <v>239</v>
      </c>
      <c r="N5" s="418" t="s">
        <v>245</v>
      </c>
    </row>
    <row r="6" spans="1:14">
      <c r="A6" s="415" t="s">
        <v>241</v>
      </c>
      <c r="B6" s="415" t="s">
        <v>241</v>
      </c>
      <c r="C6" s="416"/>
      <c r="D6" s="416"/>
      <c r="E6" s="415"/>
      <c r="F6" s="415"/>
      <c r="G6" s="415" t="s">
        <v>241</v>
      </c>
      <c r="H6" s="415"/>
      <c r="I6" s="415"/>
      <c r="J6" s="415"/>
      <c r="K6" s="477"/>
      <c r="L6" s="418" t="s">
        <v>246</v>
      </c>
      <c r="M6" s="419" t="s">
        <v>239</v>
      </c>
      <c r="N6" s="418" t="s">
        <v>245</v>
      </c>
    </row>
    <row r="7" spans="1:14">
      <c r="A7" s="415" t="s">
        <v>235</v>
      </c>
      <c r="B7" s="415"/>
      <c r="C7" s="415"/>
      <c r="D7" s="415"/>
      <c r="E7" s="415" t="s">
        <v>235</v>
      </c>
      <c r="F7" s="415" t="s">
        <v>235</v>
      </c>
      <c r="G7" s="416"/>
      <c r="H7" s="416"/>
      <c r="I7" s="415" t="s">
        <v>235</v>
      </c>
      <c r="J7" s="415" t="s">
        <v>235</v>
      </c>
      <c r="K7" s="475" t="s">
        <v>247</v>
      </c>
      <c r="L7" s="418" t="s">
        <v>248</v>
      </c>
      <c r="M7" s="419" t="s">
        <v>239</v>
      </c>
      <c r="N7" s="418" t="s">
        <v>249</v>
      </c>
    </row>
    <row r="8" spans="1:14">
      <c r="A8" s="415" t="s">
        <v>235</v>
      </c>
      <c r="B8" s="415"/>
      <c r="C8" s="415"/>
      <c r="D8" s="415"/>
      <c r="E8" s="415" t="s">
        <v>235</v>
      </c>
      <c r="F8" s="415" t="s">
        <v>235</v>
      </c>
      <c r="G8" s="416"/>
      <c r="H8" s="416"/>
      <c r="I8" s="415" t="s">
        <v>235</v>
      </c>
      <c r="J8" s="415" t="s">
        <v>235</v>
      </c>
      <c r="K8" s="476"/>
      <c r="L8" s="418" t="s">
        <v>250</v>
      </c>
      <c r="M8" s="419" t="s">
        <v>239</v>
      </c>
      <c r="N8" s="418" t="s">
        <v>249</v>
      </c>
    </row>
    <row r="9" spans="1:14">
      <c r="A9" s="415" t="s">
        <v>235</v>
      </c>
      <c r="B9" s="415"/>
      <c r="C9" s="415"/>
      <c r="D9" s="415"/>
      <c r="E9" s="415" t="s">
        <v>235</v>
      </c>
      <c r="F9" s="415" t="s">
        <v>235</v>
      </c>
      <c r="G9" s="416"/>
      <c r="H9" s="416"/>
      <c r="I9" s="415" t="s">
        <v>235</v>
      </c>
      <c r="J9" s="415" t="s">
        <v>235</v>
      </c>
      <c r="K9" s="476"/>
      <c r="L9" s="418" t="s">
        <v>251</v>
      </c>
      <c r="M9" s="419" t="s">
        <v>239</v>
      </c>
      <c r="N9" s="418" t="s">
        <v>249</v>
      </c>
    </row>
    <row r="10" spans="1:14">
      <c r="A10" s="415" t="s">
        <v>235</v>
      </c>
      <c r="B10" s="415"/>
      <c r="C10" s="415"/>
      <c r="D10" s="415"/>
      <c r="E10" s="415" t="s">
        <v>235</v>
      </c>
      <c r="F10" s="415" t="s">
        <v>235</v>
      </c>
      <c r="G10" s="416"/>
      <c r="H10" s="416"/>
      <c r="I10" s="415" t="s">
        <v>235</v>
      </c>
      <c r="J10" s="415" t="s">
        <v>235</v>
      </c>
      <c r="K10" s="477"/>
      <c r="L10" s="418" t="s">
        <v>252</v>
      </c>
      <c r="M10" s="419" t="s">
        <v>239</v>
      </c>
      <c r="N10" s="418" t="s">
        <v>249</v>
      </c>
    </row>
    <row r="11" spans="1:14">
      <c r="A11" s="415" t="s">
        <v>235</v>
      </c>
      <c r="B11" s="416"/>
      <c r="C11" s="415"/>
      <c r="D11" s="415"/>
      <c r="E11" s="415" t="s">
        <v>236</v>
      </c>
      <c r="F11" s="415" t="s">
        <v>236</v>
      </c>
      <c r="G11" s="416"/>
      <c r="H11" s="416"/>
      <c r="I11" s="415" t="s">
        <v>235</v>
      </c>
      <c r="J11" s="415" t="s">
        <v>235</v>
      </c>
      <c r="K11" s="417" t="s">
        <v>253</v>
      </c>
      <c r="L11" s="418" t="s">
        <v>254</v>
      </c>
      <c r="M11" s="419" t="s">
        <v>239</v>
      </c>
      <c r="N11" s="418" t="s">
        <v>240</v>
      </c>
    </row>
    <row r="12" spans="1:14">
      <c r="A12" s="415"/>
      <c r="B12" s="415" t="s">
        <v>255</v>
      </c>
      <c r="C12" s="416"/>
      <c r="D12" s="415" t="s">
        <v>256</v>
      </c>
      <c r="E12" s="416"/>
      <c r="F12" s="415" t="s">
        <v>257</v>
      </c>
      <c r="G12" s="415" t="s">
        <v>255</v>
      </c>
      <c r="H12" s="415"/>
      <c r="I12" s="415"/>
      <c r="J12" s="415"/>
      <c r="K12" s="475" t="s">
        <v>258</v>
      </c>
      <c r="L12" s="418" t="s">
        <v>259</v>
      </c>
      <c r="M12" s="419" t="s">
        <v>239</v>
      </c>
      <c r="N12" s="418" t="s">
        <v>260</v>
      </c>
    </row>
    <row r="13" spans="1:14">
      <c r="A13" s="415"/>
      <c r="B13" s="415"/>
      <c r="C13" s="415" t="s">
        <v>261</v>
      </c>
      <c r="D13" s="415"/>
      <c r="E13" s="416"/>
      <c r="F13" s="415" t="s">
        <v>257</v>
      </c>
      <c r="G13" s="415"/>
      <c r="H13" s="415"/>
      <c r="I13" s="415"/>
      <c r="J13" s="415"/>
      <c r="K13" s="476"/>
      <c r="L13" s="418" t="s">
        <v>262</v>
      </c>
      <c r="M13" s="419" t="s">
        <v>263</v>
      </c>
      <c r="N13" s="418" t="s">
        <v>264</v>
      </c>
    </row>
    <row r="14" spans="1:14">
      <c r="A14" s="415"/>
      <c r="B14" s="416"/>
      <c r="C14" s="415" t="s">
        <v>257</v>
      </c>
      <c r="D14" s="415" t="s">
        <v>257</v>
      </c>
      <c r="E14" s="415" t="s">
        <v>257</v>
      </c>
      <c r="F14" s="415" t="s">
        <v>257</v>
      </c>
      <c r="G14" s="416"/>
      <c r="H14" s="416"/>
      <c r="I14" s="415"/>
      <c r="J14" s="415"/>
      <c r="K14" s="477"/>
      <c r="L14" s="418" t="s">
        <v>265</v>
      </c>
      <c r="M14" s="419" t="s">
        <v>239</v>
      </c>
      <c r="N14" s="418" t="s">
        <v>266</v>
      </c>
    </row>
    <row r="15" spans="1:14">
      <c r="A15" s="415" t="s">
        <v>236</v>
      </c>
      <c r="B15" s="416"/>
      <c r="C15" s="415"/>
      <c r="D15" s="415"/>
      <c r="E15" s="415" t="s">
        <v>236</v>
      </c>
      <c r="F15" s="415" t="s">
        <v>236</v>
      </c>
      <c r="G15" s="416"/>
      <c r="H15" s="416"/>
      <c r="I15" s="415" t="s">
        <v>236</v>
      </c>
      <c r="J15" s="415" t="s">
        <v>236</v>
      </c>
      <c r="K15" s="417" t="s">
        <v>267</v>
      </c>
      <c r="L15" s="418" t="s">
        <v>268</v>
      </c>
      <c r="M15" s="419" t="s">
        <v>239</v>
      </c>
      <c r="N15" s="418" t="s">
        <v>240</v>
      </c>
    </row>
    <row r="16" spans="1:14">
      <c r="A16" s="415" t="s">
        <v>269</v>
      </c>
      <c r="B16" s="416"/>
      <c r="C16" s="416"/>
      <c r="D16" s="416"/>
      <c r="E16" s="416"/>
      <c r="F16" s="416"/>
      <c r="G16" s="415" t="s">
        <v>269</v>
      </c>
      <c r="H16" s="415"/>
      <c r="I16" s="416"/>
      <c r="J16" s="416"/>
      <c r="K16" s="475" t="s">
        <v>270</v>
      </c>
      <c r="L16" s="418" t="s">
        <v>271</v>
      </c>
      <c r="M16" s="419" t="s">
        <v>272</v>
      </c>
      <c r="N16" s="418" t="s">
        <v>273</v>
      </c>
    </row>
    <row r="17" spans="1:14">
      <c r="A17" s="415" t="s">
        <v>269</v>
      </c>
      <c r="B17" s="415"/>
      <c r="C17" s="416"/>
      <c r="D17" s="415"/>
      <c r="E17" s="416"/>
      <c r="F17" s="415"/>
      <c r="G17" s="415" t="s">
        <v>269</v>
      </c>
      <c r="H17" s="415"/>
      <c r="I17" s="415"/>
      <c r="J17" s="415"/>
      <c r="K17" s="476"/>
      <c r="L17" s="418" t="s">
        <v>274</v>
      </c>
      <c r="M17" s="419" t="s">
        <v>272</v>
      </c>
      <c r="N17" s="418" t="s">
        <v>275</v>
      </c>
    </row>
    <row r="18" spans="1:14">
      <c r="A18" s="415" t="s">
        <v>269</v>
      </c>
      <c r="B18" s="415"/>
      <c r="C18" s="416"/>
      <c r="D18" s="415"/>
      <c r="E18" s="416"/>
      <c r="F18" s="415"/>
      <c r="G18" s="415" t="s">
        <v>269</v>
      </c>
      <c r="H18" s="415"/>
      <c r="I18" s="415"/>
      <c r="J18" s="415"/>
      <c r="K18" s="476"/>
      <c r="L18" s="418" t="s">
        <v>276</v>
      </c>
      <c r="M18" s="419" t="s">
        <v>272</v>
      </c>
      <c r="N18" s="418" t="s">
        <v>275</v>
      </c>
    </row>
    <row r="19" spans="1:14">
      <c r="A19" s="415" t="s">
        <v>269</v>
      </c>
      <c r="B19" s="415"/>
      <c r="C19" s="416"/>
      <c r="D19" s="415"/>
      <c r="E19" s="416"/>
      <c r="F19" s="415"/>
      <c r="G19" s="415" t="s">
        <v>269</v>
      </c>
      <c r="H19" s="415"/>
      <c r="I19" s="415"/>
      <c r="J19" s="415"/>
      <c r="K19" s="476"/>
      <c r="L19" s="418" t="s">
        <v>277</v>
      </c>
      <c r="M19" s="419" t="s">
        <v>272</v>
      </c>
      <c r="N19" s="418" t="s">
        <v>275</v>
      </c>
    </row>
    <row r="20" spans="1:14">
      <c r="A20" s="415" t="s">
        <v>278</v>
      </c>
      <c r="B20" s="415" t="s">
        <v>278</v>
      </c>
      <c r="C20" s="416"/>
      <c r="D20" s="415"/>
      <c r="E20" s="416"/>
      <c r="F20" s="415"/>
      <c r="G20" s="415" t="s">
        <v>278</v>
      </c>
      <c r="H20" s="415"/>
      <c r="I20" s="416"/>
      <c r="J20" s="416"/>
      <c r="K20" s="476"/>
      <c r="L20" s="418" t="s">
        <v>279</v>
      </c>
      <c r="M20" s="419" t="s">
        <v>272</v>
      </c>
      <c r="N20" s="418" t="s">
        <v>280</v>
      </c>
    </row>
    <row r="21" spans="1:14">
      <c r="A21" s="415" t="s">
        <v>236</v>
      </c>
      <c r="B21" s="415"/>
      <c r="C21" s="415"/>
      <c r="D21" s="415"/>
      <c r="E21" s="415" t="s">
        <v>236</v>
      </c>
      <c r="F21" s="415" t="s">
        <v>236</v>
      </c>
      <c r="G21" s="416"/>
      <c r="H21" s="416"/>
      <c r="I21" s="415" t="s">
        <v>236</v>
      </c>
      <c r="J21" s="415" t="s">
        <v>236</v>
      </c>
      <c r="K21" s="476"/>
      <c r="L21" s="418" t="s">
        <v>281</v>
      </c>
      <c r="M21" s="419" t="s">
        <v>272</v>
      </c>
      <c r="N21" s="418" t="s">
        <v>240</v>
      </c>
    </row>
    <row r="22" spans="1:14">
      <c r="A22" s="415" t="s">
        <v>236</v>
      </c>
      <c r="B22" s="415"/>
      <c r="C22" s="415"/>
      <c r="D22" s="415"/>
      <c r="E22" s="415" t="s">
        <v>236</v>
      </c>
      <c r="F22" s="415" t="s">
        <v>236</v>
      </c>
      <c r="G22" s="416"/>
      <c r="H22" s="416"/>
      <c r="I22" s="415" t="s">
        <v>236</v>
      </c>
      <c r="J22" s="415" t="s">
        <v>236</v>
      </c>
      <c r="K22" s="476"/>
      <c r="L22" s="418" t="s">
        <v>282</v>
      </c>
      <c r="M22" s="419" t="s">
        <v>272</v>
      </c>
      <c r="N22" s="418" t="s">
        <v>240</v>
      </c>
    </row>
    <row r="23" spans="1:14">
      <c r="A23" s="415" t="s">
        <v>236</v>
      </c>
      <c r="B23" s="415"/>
      <c r="C23" s="415"/>
      <c r="D23" s="415"/>
      <c r="E23" s="415" t="s">
        <v>236</v>
      </c>
      <c r="F23" s="415" t="s">
        <v>236</v>
      </c>
      <c r="G23" s="416"/>
      <c r="H23" s="416"/>
      <c r="I23" s="415" t="s">
        <v>236</v>
      </c>
      <c r="J23" s="415" t="s">
        <v>236</v>
      </c>
      <c r="K23" s="476"/>
      <c r="L23" s="418" t="s">
        <v>283</v>
      </c>
      <c r="M23" s="419" t="s">
        <v>272</v>
      </c>
      <c r="N23" s="418" t="s">
        <v>240</v>
      </c>
    </row>
    <row r="24" spans="1:14">
      <c r="A24" s="415" t="s">
        <v>236</v>
      </c>
      <c r="B24" s="415"/>
      <c r="C24" s="415"/>
      <c r="D24" s="415"/>
      <c r="E24" s="415" t="s">
        <v>236</v>
      </c>
      <c r="F24" s="415" t="s">
        <v>236</v>
      </c>
      <c r="G24" s="416"/>
      <c r="H24" s="416"/>
      <c r="I24" s="415" t="s">
        <v>236</v>
      </c>
      <c r="J24" s="415" t="s">
        <v>236</v>
      </c>
      <c r="K24" s="476"/>
      <c r="L24" s="418" t="s">
        <v>284</v>
      </c>
      <c r="M24" s="419" t="s">
        <v>272</v>
      </c>
      <c r="N24" s="418" t="s">
        <v>240</v>
      </c>
    </row>
    <row r="25" spans="1:14">
      <c r="A25" s="415" t="s">
        <v>236</v>
      </c>
      <c r="B25" s="415"/>
      <c r="C25" s="415"/>
      <c r="D25" s="415"/>
      <c r="E25" s="415" t="s">
        <v>236</v>
      </c>
      <c r="F25" s="415" t="s">
        <v>236</v>
      </c>
      <c r="G25" s="416"/>
      <c r="H25" s="416"/>
      <c r="I25" s="415" t="s">
        <v>236</v>
      </c>
      <c r="J25" s="415" t="s">
        <v>236</v>
      </c>
      <c r="K25" s="476"/>
      <c r="L25" s="418" t="s">
        <v>285</v>
      </c>
      <c r="M25" s="419" t="s">
        <v>272</v>
      </c>
      <c r="N25" s="418"/>
    </row>
    <row r="26" spans="1:14">
      <c r="A26" s="415" t="s">
        <v>236</v>
      </c>
      <c r="B26" s="415"/>
      <c r="C26" s="415"/>
      <c r="D26" s="415"/>
      <c r="E26" s="415" t="s">
        <v>236</v>
      </c>
      <c r="F26" s="415" t="s">
        <v>236</v>
      </c>
      <c r="G26" s="416"/>
      <c r="H26" s="416"/>
      <c r="I26" s="415" t="s">
        <v>236</v>
      </c>
      <c r="J26" s="415" t="s">
        <v>236</v>
      </c>
      <c r="K26" s="476"/>
      <c r="L26" s="418" t="s">
        <v>286</v>
      </c>
      <c r="M26" s="419" t="s">
        <v>287</v>
      </c>
      <c r="N26" s="418" t="s">
        <v>249</v>
      </c>
    </row>
    <row r="27" spans="1:14">
      <c r="A27" s="415" t="s">
        <v>236</v>
      </c>
      <c r="B27" s="415"/>
      <c r="C27" s="415"/>
      <c r="D27" s="415"/>
      <c r="E27" s="415" t="s">
        <v>236</v>
      </c>
      <c r="F27" s="415" t="s">
        <v>236</v>
      </c>
      <c r="G27" s="415"/>
      <c r="H27" s="415"/>
      <c r="I27" s="415" t="s">
        <v>236</v>
      </c>
      <c r="J27" s="415" t="s">
        <v>236</v>
      </c>
      <c r="K27" s="476"/>
      <c r="L27" s="418" t="s">
        <v>288</v>
      </c>
      <c r="M27" s="419" t="s">
        <v>272</v>
      </c>
      <c r="N27" s="338" t="s">
        <v>289</v>
      </c>
    </row>
    <row r="28" spans="1:14" s="370" customFormat="1">
      <c r="A28" s="415" t="s">
        <v>278</v>
      </c>
      <c r="B28" s="415" t="s">
        <v>278</v>
      </c>
      <c r="C28" s="416"/>
      <c r="D28" s="415"/>
      <c r="E28" s="416"/>
      <c r="F28" s="416"/>
      <c r="G28" s="415"/>
      <c r="H28" s="415"/>
      <c r="I28" s="416"/>
      <c r="J28" s="416"/>
      <c r="K28" s="477"/>
      <c r="L28" s="418" t="s">
        <v>290</v>
      </c>
      <c r="M28" s="419" t="s">
        <v>272</v>
      </c>
      <c r="N28" s="418" t="s">
        <v>291</v>
      </c>
    </row>
    <row r="29" spans="1:14">
      <c r="A29" s="415" t="s">
        <v>236</v>
      </c>
      <c r="B29" s="415"/>
      <c r="C29" s="415"/>
      <c r="D29" s="415"/>
      <c r="E29" s="415" t="s">
        <v>236</v>
      </c>
      <c r="F29" s="415" t="s">
        <v>236</v>
      </c>
      <c r="G29" s="416"/>
      <c r="H29" s="416"/>
      <c r="I29" s="415" t="s">
        <v>236</v>
      </c>
      <c r="J29" s="415" t="s">
        <v>236</v>
      </c>
      <c r="K29" s="421" t="s">
        <v>292</v>
      </c>
      <c r="L29" s="418" t="s">
        <v>293</v>
      </c>
      <c r="M29" s="419" t="s">
        <v>263</v>
      </c>
      <c r="N29" s="418" t="s">
        <v>249</v>
      </c>
    </row>
    <row r="30" spans="1:14">
      <c r="A30" s="415" t="s">
        <v>241</v>
      </c>
      <c r="B30" s="415" t="s">
        <v>241</v>
      </c>
      <c r="C30" s="416"/>
      <c r="D30" s="416"/>
      <c r="E30" s="415"/>
      <c r="F30" s="415"/>
      <c r="G30" s="415" t="s">
        <v>294</v>
      </c>
      <c r="H30" s="415"/>
      <c r="I30" s="416"/>
      <c r="J30" s="416"/>
      <c r="K30" s="475" t="s">
        <v>295</v>
      </c>
      <c r="L30" s="418" t="s">
        <v>296</v>
      </c>
      <c r="M30" s="419" t="s">
        <v>239</v>
      </c>
      <c r="N30" s="418" t="s">
        <v>297</v>
      </c>
    </row>
    <row r="31" spans="1:14">
      <c r="A31" s="415" t="s">
        <v>241</v>
      </c>
      <c r="B31" s="415" t="s">
        <v>241</v>
      </c>
      <c r="C31" s="416"/>
      <c r="D31" s="416"/>
      <c r="E31" s="415"/>
      <c r="F31" s="415"/>
      <c r="G31" s="415" t="s">
        <v>294</v>
      </c>
      <c r="H31" s="415"/>
      <c r="I31" s="416"/>
      <c r="J31" s="416"/>
      <c r="K31" s="477"/>
      <c r="L31" s="418" t="s">
        <v>298</v>
      </c>
      <c r="M31" s="419" t="s">
        <v>239</v>
      </c>
      <c r="N31" s="418" t="s">
        <v>297</v>
      </c>
    </row>
    <row r="32" spans="1:14">
      <c r="A32" s="415" t="s">
        <v>236</v>
      </c>
      <c r="B32" s="415"/>
      <c r="C32" s="415"/>
      <c r="D32" s="415"/>
      <c r="E32" s="415" t="s">
        <v>236</v>
      </c>
      <c r="F32" s="415" t="s">
        <v>236</v>
      </c>
      <c r="G32" s="416"/>
      <c r="H32" s="416"/>
      <c r="I32" s="415" t="s">
        <v>236</v>
      </c>
      <c r="J32" s="415" t="s">
        <v>236</v>
      </c>
      <c r="K32" s="475" t="s">
        <v>299</v>
      </c>
      <c r="L32" s="418" t="s">
        <v>300</v>
      </c>
      <c r="M32" s="419" t="s">
        <v>239</v>
      </c>
      <c r="N32" s="418" t="s">
        <v>240</v>
      </c>
    </row>
    <row r="33" spans="1:14">
      <c r="A33" s="415"/>
      <c r="B33" s="415"/>
      <c r="C33" s="415"/>
      <c r="D33" s="415"/>
      <c r="E33" s="415"/>
      <c r="F33" s="415"/>
      <c r="G33" s="416"/>
      <c r="H33" s="416"/>
      <c r="I33" s="415"/>
      <c r="J33" s="415"/>
      <c r="K33" s="476"/>
      <c r="L33" s="418" t="s">
        <v>301</v>
      </c>
      <c r="M33" s="419" t="s">
        <v>239</v>
      </c>
      <c r="N33" s="418" t="s">
        <v>302</v>
      </c>
    </row>
    <row r="34" spans="1:14">
      <c r="A34" s="415"/>
      <c r="B34" s="416"/>
      <c r="C34" s="416"/>
      <c r="D34" s="416"/>
      <c r="E34" s="416"/>
      <c r="F34" s="416"/>
      <c r="G34" s="415"/>
      <c r="H34" s="415"/>
      <c r="I34" s="416"/>
      <c r="J34" s="416"/>
      <c r="K34" s="477"/>
      <c r="L34" s="418" t="s">
        <v>303</v>
      </c>
      <c r="M34" s="419" t="s">
        <v>239</v>
      </c>
      <c r="N34" s="418" t="s">
        <v>302</v>
      </c>
    </row>
    <row r="35" spans="1:14">
      <c r="A35" s="415" t="s">
        <v>236</v>
      </c>
      <c r="B35" s="416"/>
      <c r="C35" s="415"/>
      <c r="D35" s="415"/>
      <c r="E35" s="415" t="s">
        <v>236</v>
      </c>
      <c r="F35" s="415" t="s">
        <v>236</v>
      </c>
      <c r="G35" s="416"/>
      <c r="H35" s="416"/>
      <c r="I35" s="415" t="s">
        <v>236</v>
      </c>
      <c r="J35" s="415" t="s">
        <v>236</v>
      </c>
      <c r="K35" s="417" t="s">
        <v>304</v>
      </c>
      <c r="L35" s="418" t="s">
        <v>305</v>
      </c>
      <c r="M35" s="419" t="s">
        <v>239</v>
      </c>
      <c r="N35" s="418" t="s">
        <v>240</v>
      </c>
    </row>
    <row r="36" spans="1:14">
      <c r="A36" s="415" t="s">
        <v>241</v>
      </c>
      <c r="B36" s="415" t="s">
        <v>241</v>
      </c>
      <c r="C36" s="416"/>
      <c r="D36" s="415"/>
      <c r="E36" s="415"/>
      <c r="F36" s="415"/>
      <c r="G36" s="415"/>
      <c r="H36" s="415"/>
      <c r="I36" s="416"/>
      <c r="J36" s="416"/>
      <c r="K36" s="475" t="s">
        <v>306</v>
      </c>
      <c r="L36" s="418" t="s">
        <v>307</v>
      </c>
      <c r="M36" s="419" t="s">
        <v>272</v>
      </c>
      <c r="N36" s="418" t="s">
        <v>308</v>
      </c>
    </row>
    <row r="37" spans="1:14">
      <c r="A37" s="415" t="s">
        <v>241</v>
      </c>
      <c r="B37" s="415" t="s">
        <v>241</v>
      </c>
      <c r="C37" s="416"/>
      <c r="D37" s="416"/>
      <c r="E37" s="415"/>
      <c r="F37" s="415"/>
      <c r="G37" s="415" t="s">
        <v>309</v>
      </c>
      <c r="H37" s="415"/>
      <c r="I37" s="416"/>
      <c r="J37" s="416"/>
      <c r="K37" s="476"/>
      <c r="L37" s="418" t="s">
        <v>310</v>
      </c>
      <c r="M37" s="419" t="s">
        <v>272</v>
      </c>
      <c r="N37" s="418" t="s">
        <v>311</v>
      </c>
    </row>
    <row r="38" spans="1:14">
      <c r="A38" s="415" t="s">
        <v>241</v>
      </c>
      <c r="B38" s="415" t="s">
        <v>241</v>
      </c>
      <c r="C38" s="416"/>
      <c r="D38" s="416"/>
      <c r="E38" s="415"/>
      <c r="F38" s="415"/>
      <c r="G38" s="415" t="s">
        <v>309</v>
      </c>
      <c r="H38" s="415"/>
      <c r="I38" s="416"/>
      <c r="J38" s="416"/>
      <c r="K38" s="476"/>
      <c r="L38" s="418" t="s">
        <v>312</v>
      </c>
      <c r="M38" s="419" t="s">
        <v>272</v>
      </c>
      <c r="N38" s="418" t="s">
        <v>311</v>
      </c>
    </row>
    <row r="39" spans="1:14" s="370" customFormat="1">
      <c r="A39" s="415"/>
      <c r="B39" s="416"/>
      <c r="C39" s="416"/>
      <c r="D39" s="416"/>
      <c r="E39" s="416"/>
      <c r="F39" s="416"/>
      <c r="G39" s="415"/>
      <c r="H39" s="415" t="s">
        <v>313</v>
      </c>
      <c r="I39" s="416"/>
      <c r="J39" s="416"/>
      <c r="K39" s="476"/>
      <c r="L39" s="418" t="s">
        <v>314</v>
      </c>
      <c r="M39" s="419" t="s">
        <v>272</v>
      </c>
      <c r="N39" s="418" t="s">
        <v>302</v>
      </c>
    </row>
    <row r="40" spans="1:14">
      <c r="A40" s="415" t="s">
        <v>241</v>
      </c>
      <c r="B40" s="415" t="s">
        <v>241</v>
      </c>
      <c r="C40" s="416"/>
      <c r="D40" s="415"/>
      <c r="E40" s="415"/>
      <c r="F40" s="415"/>
      <c r="G40" s="415" t="s">
        <v>309</v>
      </c>
      <c r="H40" s="415"/>
      <c r="I40" s="416"/>
      <c r="J40" s="416"/>
      <c r="K40" s="476"/>
      <c r="L40" s="418" t="s">
        <v>315</v>
      </c>
      <c r="M40" s="419" t="s">
        <v>272</v>
      </c>
      <c r="N40" s="418" t="s">
        <v>311</v>
      </c>
    </row>
    <row r="41" spans="1:14">
      <c r="A41" s="415" t="s">
        <v>241</v>
      </c>
      <c r="B41" s="415" t="s">
        <v>241</v>
      </c>
      <c r="C41" s="416"/>
      <c r="D41" s="416"/>
      <c r="E41" s="415"/>
      <c r="F41" s="415"/>
      <c r="G41" s="415" t="s">
        <v>241</v>
      </c>
      <c r="H41" s="415"/>
      <c r="I41" s="416"/>
      <c r="J41" s="416"/>
      <c r="K41" s="476"/>
      <c r="L41" s="418" t="s">
        <v>316</v>
      </c>
      <c r="M41" s="419" t="s">
        <v>272</v>
      </c>
      <c r="N41" s="418" t="s">
        <v>317</v>
      </c>
    </row>
    <row r="42" spans="1:14">
      <c r="A42" s="415"/>
      <c r="B42" s="415" t="s">
        <v>294</v>
      </c>
      <c r="C42" s="416"/>
      <c r="D42" s="415"/>
      <c r="E42" s="415"/>
      <c r="F42" s="415"/>
      <c r="G42" s="415" t="s">
        <v>294</v>
      </c>
      <c r="H42" s="415"/>
      <c r="I42" s="416"/>
      <c r="J42" s="416"/>
      <c r="K42" s="476"/>
      <c r="L42" s="418" t="s">
        <v>318</v>
      </c>
      <c r="M42" s="419" t="s">
        <v>272</v>
      </c>
      <c r="N42" s="418" t="s">
        <v>319</v>
      </c>
    </row>
    <row r="43" spans="1:14">
      <c r="A43" s="415"/>
      <c r="B43" s="416"/>
      <c r="C43" s="416"/>
      <c r="D43" s="416"/>
      <c r="E43" s="416"/>
      <c r="F43" s="416"/>
      <c r="G43" s="415"/>
      <c r="H43" s="415"/>
      <c r="I43" s="416"/>
      <c r="J43" s="416"/>
      <c r="K43" s="476"/>
      <c r="L43" s="418" t="s">
        <v>320</v>
      </c>
      <c r="M43" s="419" t="s">
        <v>272</v>
      </c>
      <c r="N43" s="418" t="s">
        <v>321</v>
      </c>
    </row>
    <row r="44" spans="1:14">
      <c r="A44" s="415" t="s">
        <v>241</v>
      </c>
      <c r="B44" s="415" t="s">
        <v>241</v>
      </c>
      <c r="C44" s="416"/>
      <c r="D44" s="415"/>
      <c r="E44" s="416"/>
      <c r="F44" s="416"/>
      <c r="G44" s="415"/>
      <c r="H44" s="415"/>
      <c r="I44" s="416"/>
      <c r="J44" s="416"/>
      <c r="K44" s="476"/>
      <c r="L44" s="418" t="s">
        <v>322</v>
      </c>
      <c r="M44" s="419" t="s">
        <v>272</v>
      </c>
      <c r="N44" s="418" t="s">
        <v>308</v>
      </c>
    </row>
    <row r="45" spans="1:14">
      <c r="A45" s="415"/>
      <c r="B45" s="415"/>
      <c r="C45" s="416"/>
      <c r="D45" s="415"/>
      <c r="E45" s="416"/>
      <c r="F45" s="416"/>
      <c r="G45" s="415"/>
      <c r="H45" s="415"/>
      <c r="I45" s="416"/>
      <c r="J45" s="416"/>
      <c r="K45" s="475" t="s">
        <v>323</v>
      </c>
      <c r="L45" s="418" t="s">
        <v>324</v>
      </c>
      <c r="M45" s="419" t="s">
        <v>272</v>
      </c>
      <c r="N45" s="418" t="s">
        <v>325</v>
      </c>
    </row>
    <row r="46" spans="1:14">
      <c r="A46" s="415"/>
      <c r="B46" s="415"/>
      <c r="C46" s="416"/>
      <c r="D46" s="415"/>
      <c r="E46" s="416"/>
      <c r="F46" s="416"/>
      <c r="G46" s="415"/>
      <c r="H46" s="415"/>
      <c r="I46" s="416"/>
      <c r="J46" s="416"/>
      <c r="K46" s="477"/>
      <c r="L46" s="418" t="s">
        <v>326</v>
      </c>
      <c r="M46" s="419" t="s">
        <v>272</v>
      </c>
      <c r="N46" s="418" t="s">
        <v>325</v>
      </c>
    </row>
    <row r="47" spans="1:14">
      <c r="A47" s="415" t="s">
        <v>236</v>
      </c>
      <c r="B47" s="416"/>
      <c r="C47" s="422"/>
      <c r="D47" s="415"/>
      <c r="E47" s="415" t="s">
        <v>236</v>
      </c>
      <c r="F47" s="415" t="s">
        <v>236</v>
      </c>
      <c r="G47" s="416"/>
      <c r="H47" s="416"/>
      <c r="I47" s="415" t="s">
        <v>236</v>
      </c>
      <c r="J47" s="415" t="s">
        <v>236</v>
      </c>
      <c r="K47" s="423" t="s">
        <v>327</v>
      </c>
      <c r="L47" s="418" t="s">
        <v>328</v>
      </c>
      <c r="M47" s="419" t="s">
        <v>239</v>
      </c>
      <c r="N47" s="418" t="s">
        <v>240</v>
      </c>
    </row>
    <row r="48" spans="1:14">
      <c r="A48" s="415" t="s">
        <v>236</v>
      </c>
      <c r="B48" s="416"/>
      <c r="C48" s="415"/>
      <c r="D48" s="415"/>
      <c r="E48" s="415" t="s">
        <v>236</v>
      </c>
      <c r="F48" s="415" t="s">
        <v>236</v>
      </c>
      <c r="G48" s="416"/>
      <c r="H48" s="416"/>
      <c r="I48" s="415" t="s">
        <v>236</v>
      </c>
      <c r="J48" s="415" t="s">
        <v>236</v>
      </c>
      <c r="K48" s="475" t="s">
        <v>329</v>
      </c>
      <c r="L48" s="418" t="s">
        <v>330</v>
      </c>
      <c r="M48" s="419" t="s">
        <v>272</v>
      </c>
      <c r="N48" s="418" t="s">
        <v>240</v>
      </c>
    </row>
    <row r="49" spans="1:14">
      <c r="A49" s="415" t="s">
        <v>236</v>
      </c>
      <c r="B49" s="416"/>
      <c r="C49" s="415"/>
      <c r="D49" s="415"/>
      <c r="E49" s="415" t="s">
        <v>236</v>
      </c>
      <c r="F49" s="415" t="s">
        <v>236</v>
      </c>
      <c r="G49" s="416"/>
      <c r="H49" s="416"/>
      <c r="I49" s="415" t="s">
        <v>236</v>
      </c>
      <c r="J49" s="415" t="s">
        <v>236</v>
      </c>
      <c r="K49" s="476"/>
      <c r="L49" s="418" t="s">
        <v>331</v>
      </c>
      <c r="M49" s="419" t="s">
        <v>272</v>
      </c>
      <c r="N49" s="418" t="s">
        <v>240</v>
      </c>
    </row>
    <row r="50" spans="1:14">
      <c r="A50" s="415" t="s">
        <v>236</v>
      </c>
      <c r="B50" s="416"/>
      <c r="C50" s="415"/>
      <c r="D50" s="415"/>
      <c r="E50" s="415" t="s">
        <v>236</v>
      </c>
      <c r="F50" s="415" t="s">
        <v>236</v>
      </c>
      <c r="G50" s="416"/>
      <c r="H50" s="416"/>
      <c r="I50" s="415" t="s">
        <v>236</v>
      </c>
      <c r="J50" s="415" t="s">
        <v>236</v>
      </c>
      <c r="K50" s="476"/>
      <c r="L50" s="418" t="s">
        <v>332</v>
      </c>
      <c r="M50" s="419" t="s">
        <v>272</v>
      </c>
      <c r="N50" s="418" t="s">
        <v>240</v>
      </c>
    </row>
    <row r="51" spans="1:14">
      <c r="A51" s="415" t="s">
        <v>236</v>
      </c>
      <c r="B51" s="416"/>
      <c r="C51" s="415"/>
      <c r="D51" s="415"/>
      <c r="E51" s="415" t="s">
        <v>236</v>
      </c>
      <c r="F51" s="415" t="s">
        <v>236</v>
      </c>
      <c r="G51" s="416"/>
      <c r="H51" s="416"/>
      <c r="I51" s="415" t="s">
        <v>236</v>
      </c>
      <c r="J51" s="415" t="s">
        <v>236</v>
      </c>
      <c r="K51" s="476"/>
      <c r="L51" s="418" t="s">
        <v>333</v>
      </c>
      <c r="M51" s="419" t="s">
        <v>272</v>
      </c>
      <c r="N51" s="418" t="s">
        <v>249</v>
      </c>
    </row>
    <row r="52" spans="1:14">
      <c r="A52" s="415" t="s">
        <v>236</v>
      </c>
      <c r="B52" s="416"/>
      <c r="C52" s="415"/>
      <c r="D52" s="415"/>
      <c r="E52" s="415"/>
      <c r="F52" s="415"/>
      <c r="G52" s="416"/>
      <c r="H52" s="416"/>
      <c r="I52" s="415" t="s">
        <v>236</v>
      </c>
      <c r="J52" s="415" t="s">
        <v>236</v>
      </c>
      <c r="K52" s="476"/>
      <c r="L52" s="418" t="s">
        <v>334</v>
      </c>
      <c r="M52" s="419" t="s">
        <v>272</v>
      </c>
      <c r="N52" s="418" t="s">
        <v>240</v>
      </c>
    </row>
    <row r="53" spans="1:14">
      <c r="A53" s="415" t="s">
        <v>236</v>
      </c>
      <c r="B53" s="416"/>
      <c r="C53" s="415"/>
      <c r="D53" s="415"/>
      <c r="E53" s="415" t="s">
        <v>236</v>
      </c>
      <c r="F53" s="415" t="s">
        <v>236</v>
      </c>
      <c r="G53" s="415"/>
      <c r="H53" s="415"/>
      <c r="I53" s="415" t="s">
        <v>236</v>
      </c>
      <c r="J53" s="415" t="s">
        <v>236</v>
      </c>
      <c r="K53" s="476"/>
      <c r="L53" s="418" t="s">
        <v>335</v>
      </c>
      <c r="M53" s="419" t="s">
        <v>272</v>
      </c>
      <c r="N53" s="418" t="s">
        <v>249</v>
      </c>
    </row>
    <row r="54" spans="1:14">
      <c r="A54" s="415"/>
      <c r="B54" s="416"/>
      <c r="C54" s="415" t="s">
        <v>336</v>
      </c>
      <c r="D54" s="415"/>
      <c r="E54" s="415" t="s">
        <v>336</v>
      </c>
      <c r="F54" s="415"/>
      <c r="G54" s="416"/>
      <c r="H54" s="416"/>
      <c r="I54" s="415"/>
      <c r="J54" s="415"/>
      <c r="K54" s="424" t="s">
        <v>337</v>
      </c>
      <c r="L54" s="418" t="s">
        <v>338</v>
      </c>
      <c r="M54" s="419" t="s">
        <v>239</v>
      </c>
      <c r="N54" s="418" t="s">
        <v>339</v>
      </c>
    </row>
    <row r="55" spans="1:14">
      <c r="A55" s="415" t="s">
        <v>236</v>
      </c>
      <c r="B55" s="416"/>
      <c r="C55" s="415"/>
      <c r="D55" s="415"/>
      <c r="E55" s="415" t="s">
        <v>236</v>
      </c>
      <c r="F55" s="415" t="s">
        <v>236</v>
      </c>
      <c r="G55" s="416"/>
      <c r="H55" s="416"/>
      <c r="I55" s="415" t="s">
        <v>236</v>
      </c>
      <c r="J55" s="415" t="s">
        <v>236</v>
      </c>
      <c r="K55" s="424" t="s">
        <v>340</v>
      </c>
      <c r="L55" s="418" t="s">
        <v>341</v>
      </c>
      <c r="M55" s="419" t="s">
        <v>239</v>
      </c>
      <c r="N55" s="418" t="s">
        <v>240</v>
      </c>
    </row>
    <row r="56" spans="1:14">
      <c r="A56" s="415"/>
      <c r="B56" s="416"/>
      <c r="C56" s="415" t="s">
        <v>342</v>
      </c>
      <c r="D56" s="415"/>
      <c r="E56" s="416"/>
      <c r="F56" s="416"/>
      <c r="G56" s="416"/>
      <c r="H56" s="416"/>
      <c r="I56" s="415"/>
      <c r="J56" s="415"/>
      <c r="K56" s="424" t="s">
        <v>343</v>
      </c>
      <c r="L56" s="418" t="s">
        <v>344</v>
      </c>
      <c r="M56" s="419" t="s">
        <v>263</v>
      </c>
      <c r="N56" s="418" t="s">
        <v>345</v>
      </c>
    </row>
    <row r="57" spans="1:14" s="371" customFormat="1">
      <c r="A57" s="425"/>
      <c r="B57" s="426"/>
      <c r="C57" s="415" t="s">
        <v>346</v>
      </c>
      <c r="D57" s="425"/>
      <c r="E57" s="426"/>
      <c r="F57" s="426"/>
      <c r="G57" s="426"/>
      <c r="H57" s="426"/>
      <c r="I57" s="425"/>
      <c r="J57" s="425"/>
      <c r="K57" s="424" t="s">
        <v>347</v>
      </c>
      <c r="L57" s="418" t="s">
        <v>348</v>
      </c>
      <c r="M57" s="419" t="s">
        <v>272</v>
      </c>
      <c r="N57" s="418" t="s">
        <v>345</v>
      </c>
    </row>
    <row r="58" spans="1:14">
      <c r="A58" s="427"/>
      <c r="B58" s="427"/>
      <c r="C58" s="427"/>
      <c r="D58" s="427"/>
      <c r="E58" s="427"/>
      <c r="F58" s="427"/>
      <c r="G58" s="427"/>
      <c r="H58" s="427"/>
      <c r="I58" s="427"/>
      <c r="J58" s="428"/>
      <c r="K58" s="427"/>
      <c r="L58" s="427"/>
      <c r="M58" s="427"/>
      <c r="N58" s="427"/>
    </row>
  </sheetData>
  <mergeCells count="9">
    <mergeCell ref="K36:K44"/>
    <mergeCell ref="K45:K46"/>
    <mergeCell ref="K48:K53"/>
    <mergeCell ref="K3:K6"/>
    <mergeCell ref="K7:K10"/>
    <mergeCell ref="K12:K14"/>
    <mergeCell ref="K16:K28"/>
    <mergeCell ref="K30:K31"/>
    <mergeCell ref="K32:K3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9013D-C7B9-449C-8D46-BFB4242DDF75}">
  <dimension ref="A1:C26"/>
  <sheetViews>
    <sheetView workbookViewId="0">
      <selection activeCell="J32" sqref="J32"/>
    </sheetView>
  </sheetViews>
  <sheetFormatPr defaultColWidth="10.28515625" defaultRowHeight="14.25"/>
  <cols>
    <col min="1" max="1" width="7.28515625" style="242" customWidth="1"/>
    <col min="2" max="2" width="13" style="242" customWidth="1"/>
    <col min="3" max="3" width="146.28515625" style="242" bestFit="1" customWidth="1"/>
    <col min="4" max="16384" width="10.28515625" style="242"/>
  </cols>
  <sheetData>
    <row r="1" spans="1:3" ht="30.75" thickBot="1">
      <c r="A1" s="372" t="s">
        <v>349</v>
      </c>
      <c r="B1" s="372" t="s">
        <v>350</v>
      </c>
      <c r="C1" s="373" t="s">
        <v>351</v>
      </c>
    </row>
    <row r="2" spans="1:3" ht="15.75" thickTop="1" thickBot="1">
      <c r="A2" s="478" t="s">
        <v>352</v>
      </c>
      <c r="B2" s="374" t="s">
        <v>353</v>
      </c>
      <c r="C2" s="375" t="s">
        <v>354</v>
      </c>
    </row>
    <row r="3" spans="1:3" ht="15" thickBot="1">
      <c r="A3" s="479"/>
      <c r="B3" s="376" t="s">
        <v>355</v>
      </c>
      <c r="C3" s="377" t="s">
        <v>356</v>
      </c>
    </row>
    <row r="4" spans="1:3" ht="15" thickBot="1">
      <c r="A4" s="479"/>
      <c r="B4" s="378" t="s">
        <v>357</v>
      </c>
      <c r="C4" s="379" t="s">
        <v>358</v>
      </c>
    </row>
    <row r="5" spans="1:3" ht="15" thickBot="1">
      <c r="A5" s="479"/>
      <c r="B5" s="376" t="s">
        <v>359</v>
      </c>
      <c r="C5" s="377" t="s">
        <v>360</v>
      </c>
    </row>
    <row r="6" spans="1:3" ht="15" thickBot="1">
      <c r="A6" s="479"/>
      <c r="B6" s="378" t="s">
        <v>361</v>
      </c>
      <c r="C6" s="379" t="s">
        <v>362</v>
      </c>
    </row>
    <row r="7" spans="1:3" ht="15" thickBot="1">
      <c r="A7" s="479"/>
      <c r="B7" s="376" t="s">
        <v>363</v>
      </c>
      <c r="C7" s="377" t="s">
        <v>364</v>
      </c>
    </row>
    <row r="8" spans="1:3" ht="15" thickBot="1">
      <c r="A8" s="479"/>
      <c r="B8" s="378" t="s">
        <v>365</v>
      </c>
      <c r="C8" s="379" t="s">
        <v>366</v>
      </c>
    </row>
    <row r="9" spans="1:3" ht="15" thickBot="1">
      <c r="A9" s="479"/>
      <c r="B9" s="376" t="s">
        <v>367</v>
      </c>
      <c r="C9" s="377" t="s">
        <v>368</v>
      </c>
    </row>
    <row r="10" spans="1:3" ht="15" thickBot="1">
      <c r="A10" s="479"/>
      <c r="B10" s="378" t="s">
        <v>369</v>
      </c>
      <c r="C10" s="379" t="s">
        <v>370</v>
      </c>
    </row>
    <row r="11" spans="1:3" ht="15" thickBot="1">
      <c r="A11" s="480"/>
      <c r="B11" s="376" t="s">
        <v>371</v>
      </c>
      <c r="C11" s="377" t="s">
        <v>372</v>
      </c>
    </row>
    <row r="13" spans="1:3" ht="15" thickBot="1"/>
    <row r="14" spans="1:3" ht="30.75" thickBot="1">
      <c r="A14" s="372" t="s">
        <v>349</v>
      </c>
      <c r="B14" s="372" t="s">
        <v>350</v>
      </c>
      <c r="C14" s="373" t="s">
        <v>351</v>
      </c>
    </row>
    <row r="15" spans="1:3" ht="15.75" thickTop="1" thickBot="1">
      <c r="A15" s="481" t="s">
        <v>373</v>
      </c>
      <c r="B15" s="484" t="s">
        <v>374</v>
      </c>
      <c r="C15" s="375" t="s">
        <v>375</v>
      </c>
    </row>
    <row r="16" spans="1:3" ht="15" thickBot="1">
      <c r="A16" s="482"/>
      <c r="B16" s="485"/>
      <c r="C16" s="377" t="s">
        <v>376</v>
      </c>
    </row>
    <row r="17" spans="1:3" ht="15" thickBot="1">
      <c r="A17" s="482"/>
      <c r="B17" s="378" t="s">
        <v>377</v>
      </c>
      <c r="C17" s="379" t="s">
        <v>378</v>
      </c>
    </row>
    <row r="18" spans="1:3" ht="15" thickBot="1">
      <c r="A18" s="482"/>
      <c r="B18" s="376" t="s">
        <v>379</v>
      </c>
      <c r="C18" s="377" t="s">
        <v>380</v>
      </c>
    </row>
    <row r="19" spans="1:3" ht="15" thickBot="1">
      <c r="A19" s="482"/>
      <c r="B19" s="378" t="s">
        <v>381</v>
      </c>
      <c r="C19" s="379" t="s">
        <v>382</v>
      </c>
    </row>
    <row r="20" spans="1:3" ht="15" thickBot="1">
      <c r="A20" s="482"/>
      <c r="B20" s="376" t="s">
        <v>383</v>
      </c>
      <c r="C20" s="377" t="s">
        <v>384</v>
      </c>
    </row>
    <row r="21" spans="1:3" ht="15" thickBot="1">
      <c r="A21" s="482"/>
      <c r="B21" s="378" t="s">
        <v>385</v>
      </c>
      <c r="C21" s="379" t="s">
        <v>386</v>
      </c>
    </row>
    <row r="22" spans="1:3" ht="29.25" thickBot="1">
      <c r="A22" s="482"/>
      <c r="B22" s="376" t="s">
        <v>387</v>
      </c>
      <c r="C22" s="377" t="s">
        <v>388</v>
      </c>
    </row>
    <row r="23" spans="1:3" ht="15" thickBot="1">
      <c r="A23" s="482"/>
      <c r="B23" s="378" t="s">
        <v>389</v>
      </c>
      <c r="C23" s="379" t="s">
        <v>390</v>
      </c>
    </row>
    <row r="24" spans="1:3" ht="15" thickBot="1">
      <c r="A24" s="482"/>
      <c r="B24" s="376" t="s">
        <v>391</v>
      </c>
      <c r="C24" s="377" t="s">
        <v>392</v>
      </c>
    </row>
    <row r="25" spans="1:3" ht="15" thickBot="1">
      <c r="A25" s="482"/>
      <c r="B25" s="378" t="s">
        <v>393</v>
      </c>
      <c r="C25" s="379" t="s">
        <v>394</v>
      </c>
    </row>
    <row r="26" spans="1:3" ht="15" thickBot="1">
      <c r="A26" s="483"/>
      <c r="B26" s="376" t="s">
        <v>395</v>
      </c>
      <c r="C26" s="377" t="s">
        <v>396</v>
      </c>
    </row>
  </sheetData>
  <mergeCells count="3">
    <mergeCell ref="A2:A11"/>
    <mergeCell ref="A15:A26"/>
    <mergeCell ref="B15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MENU</vt:lpstr>
      <vt:lpstr>AEU7-EU &amp; MED DIRECT-TCTT</vt:lpstr>
      <vt:lpstr>AEU6-EU DIRECT</vt:lpstr>
      <vt:lpstr>NORTH EUROPE via SIN</vt:lpstr>
      <vt:lpstr>MED-ADRIATIC SEA-BLACK SEA</vt:lpstr>
      <vt:lpstr>EU via ROT&amp;HAM</vt:lpstr>
      <vt:lpstr>MED non base port</vt:lpstr>
      <vt:lpstr>FEEDER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 Thi Kim Thoa (VN)</dc:creator>
  <cp:lastModifiedBy>Vo Thi Kim Thoa (VN)</cp:lastModifiedBy>
  <dcterms:created xsi:type="dcterms:W3CDTF">2023-05-12T03:13:57Z</dcterms:created>
  <dcterms:modified xsi:type="dcterms:W3CDTF">2023-07-20T10:04:26Z</dcterms:modified>
</cp:coreProperties>
</file>